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2"/>
  <c r="K14"/>
  <c r="J14"/>
  <c r="I14"/>
  <c r="H14"/>
  <c r="G14"/>
  <c r="F14"/>
  <c r="I13"/>
  <c r="H13"/>
  <c r="G13"/>
  <c r="F13"/>
  <c r="E13"/>
  <c r="D13"/>
  <c r="C13"/>
  <c r="B13"/>
  <c r="A13"/>
  <c r="K12"/>
  <c r="J12"/>
  <c r="I12"/>
  <c r="H12"/>
  <c r="G12"/>
  <c r="F12"/>
  <c r="E12"/>
  <c r="D12"/>
  <c r="C12"/>
  <c r="I11"/>
  <c r="H11"/>
  <c r="G11"/>
  <c r="F11"/>
  <c r="N10"/>
  <c r="M10"/>
  <c r="L10"/>
  <c r="K10"/>
  <c r="J10"/>
  <c r="I10"/>
  <c r="H10"/>
  <c r="G10"/>
  <c r="F10"/>
  <c r="E10"/>
  <c r="D10"/>
  <c r="P9"/>
  <c r="O9"/>
  <c r="N9"/>
  <c r="M9"/>
  <c r="L9"/>
  <c r="K9"/>
  <c r="J9"/>
  <c r="I9"/>
  <c r="H9"/>
  <c r="G9"/>
  <c r="F9"/>
  <c r="K8"/>
  <c r="J8"/>
  <c r="I8"/>
  <c r="H8"/>
  <c r="F8"/>
  <c r="E8"/>
  <c r="L7"/>
  <c r="K7"/>
  <c r="J7"/>
  <c r="I7"/>
  <c r="H7"/>
  <c r="G7"/>
  <c r="F7"/>
  <c r="E7"/>
  <c r="K6"/>
  <c r="J6"/>
  <c r="I6"/>
  <c r="H6"/>
  <c r="G6"/>
  <c r="F6"/>
  <c r="E6"/>
  <c r="D6"/>
  <c r="G5"/>
  <c r="F5"/>
  <c r="E5"/>
  <c r="O4"/>
  <c r="N4"/>
  <c r="M4"/>
  <c r="L4"/>
  <c r="K4"/>
  <c r="I4"/>
  <c r="H4"/>
  <c r="G4"/>
  <c r="J11"/>
  <c r="B12"/>
  <c r="G8"/>
  <c r="J4"/>
  <c r="F4"/>
  <c r="E17" l="1"/>
  <c r="D29" i="1" s="1"/>
</calcChain>
</file>

<file path=xl/sharedStrings.xml><?xml version="1.0" encoding="utf-8"?>
<sst xmlns="http://schemas.openxmlformats.org/spreadsheetml/2006/main" count="12" uniqueCount="12">
  <si>
    <t>Система опоры и движения</t>
  </si>
  <si>
    <t>1. Отдел скелета свободной конечности, образованный двумя  костями.</t>
  </si>
  <si>
    <t>2. Неподвижное соединение костей.</t>
  </si>
  <si>
    <t>3. Больший отдел черепа человека.</t>
  </si>
  <si>
    <t>4. Мышца, которая сгибает руку в локтевом суставе.</t>
  </si>
  <si>
    <t>5. Кость пояса верхних конечностей.</t>
  </si>
  <si>
    <t>6. Тонкая соединительнотканная оболочка, покрывающая каждую кость.</t>
  </si>
  <si>
    <t>7. Тонкая сократительная нить внутри мышечного волокна.</t>
  </si>
  <si>
    <t>8. Скелет головы.</t>
  </si>
  <si>
    <t>9. Мышца самая длинная в теле человека.</t>
  </si>
  <si>
    <t>10. С помощью чего мышцы крепятся к костям?</t>
  </si>
  <si>
    <t>11. Основная ткань костей.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</si>
</sst>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4" borderId="3" xfId="0" applyFont="1" applyFill="1" applyBorder="1"/>
    <xf numFmtId="0" fontId="2" fillId="4" borderId="1" xfId="0" applyFont="1" applyFill="1" applyBorder="1"/>
    <xf numFmtId="0" fontId="2" fillId="4" borderId="4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2" fillId="3" borderId="5" xfId="0" applyFont="1" applyFill="1" applyBorder="1"/>
    <xf numFmtId="0" fontId="3" fillId="2" borderId="0" xfId="0" applyFont="1" applyFill="1"/>
    <xf numFmtId="0" fontId="0" fillId="5" borderId="0" xfId="0" applyFill="1"/>
    <xf numFmtId="0" fontId="2" fillId="0" borderId="0" xfId="0" applyFont="1" applyFill="1"/>
    <xf numFmtId="0" fontId="2" fillId="0" borderId="1" xfId="0" applyFont="1" applyFill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25"/>
  <sheetViews>
    <sheetView tabSelected="1" topLeftCell="A16" workbookViewId="0">
      <selection activeCell="Y20" sqref="Y20"/>
    </sheetView>
  </sheetViews>
  <sheetFormatPr defaultRowHeight="15"/>
  <cols>
    <col min="1" max="1" width="4.5703125" customWidth="1"/>
    <col min="2" max="2" width="4.85546875" customWidth="1"/>
    <col min="3" max="3" width="4.140625" customWidth="1"/>
    <col min="4" max="4" width="4.5703125" customWidth="1"/>
    <col min="5" max="5" width="4.28515625" customWidth="1"/>
    <col min="6" max="7" width="4.85546875" customWidth="1"/>
    <col min="8" max="8" width="4.7109375" customWidth="1"/>
    <col min="9" max="9" width="4.85546875" customWidth="1"/>
    <col min="10" max="10" width="5" customWidth="1"/>
    <col min="11" max="13" width="4.7109375" customWidth="1"/>
    <col min="14" max="14" width="5.140625" customWidth="1"/>
    <col min="15" max="19" width="4.7109375" customWidth="1"/>
  </cols>
  <sheetData>
    <row r="1" spans="1:6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ht="23.25">
      <c r="A2" s="1"/>
      <c r="B2" s="1"/>
      <c r="C2" s="1"/>
      <c r="D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6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</row>
    <row r="4" spans="1:63" ht="21">
      <c r="A4" s="3"/>
      <c r="B4" s="3"/>
      <c r="C4" s="3"/>
      <c r="D4" s="3"/>
      <c r="E4" s="3"/>
      <c r="F4" s="4"/>
      <c r="G4" s="5"/>
      <c r="H4" s="6"/>
      <c r="I4" s="6"/>
      <c r="J4" s="6"/>
      <c r="K4" s="6"/>
      <c r="L4" s="6"/>
      <c r="M4" s="6"/>
      <c r="N4" s="6"/>
      <c r="O4" s="6"/>
      <c r="P4" s="3"/>
      <c r="Q4" s="3"/>
      <c r="R4" s="1"/>
      <c r="S4" s="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21">
      <c r="A5" s="3"/>
      <c r="B5" s="3"/>
      <c r="C5" s="3"/>
      <c r="D5" s="3"/>
      <c r="E5" s="7"/>
      <c r="F5" s="8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21">
      <c r="A6" s="3"/>
      <c r="B6" s="3"/>
      <c r="C6" s="3"/>
      <c r="D6" s="6"/>
      <c r="E6" s="9"/>
      <c r="F6" s="8"/>
      <c r="G6" s="9"/>
      <c r="H6" s="9"/>
      <c r="I6" s="9"/>
      <c r="J6" s="9"/>
      <c r="K6" s="9"/>
      <c r="L6" s="3"/>
      <c r="M6" s="3"/>
      <c r="N6" s="3"/>
      <c r="O6" s="3"/>
      <c r="P6" s="3"/>
      <c r="Q6" s="3"/>
      <c r="R6" s="1"/>
      <c r="S6" s="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21">
      <c r="A7" s="3"/>
      <c r="B7" s="3"/>
      <c r="C7" s="3"/>
      <c r="D7" s="3"/>
      <c r="E7" s="6"/>
      <c r="F7" s="4"/>
      <c r="G7" s="6"/>
      <c r="H7" s="6"/>
      <c r="I7" s="6"/>
      <c r="J7" s="6"/>
      <c r="K7" s="6"/>
      <c r="L7" s="6"/>
      <c r="M7" s="3"/>
      <c r="N7" s="3"/>
      <c r="O7" s="3"/>
      <c r="P7" s="3"/>
      <c r="Q7" s="3"/>
      <c r="R7" s="1"/>
      <c r="S7" s="1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3" ht="21">
      <c r="A8" s="3"/>
      <c r="B8" s="3"/>
      <c r="C8" s="3"/>
      <c r="D8" s="3"/>
      <c r="E8" s="6"/>
      <c r="F8" s="4"/>
      <c r="G8" s="6"/>
      <c r="H8" s="6"/>
      <c r="I8" s="6"/>
      <c r="J8" s="6"/>
      <c r="K8" s="9"/>
      <c r="L8" s="3"/>
      <c r="M8" s="3"/>
      <c r="N8" s="3"/>
      <c r="O8" s="3"/>
      <c r="P8" s="3"/>
      <c r="Q8" s="3"/>
      <c r="R8" s="1"/>
      <c r="S8" s="1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ht="21">
      <c r="A9" s="3"/>
      <c r="B9" s="3"/>
      <c r="C9" s="3"/>
      <c r="D9" s="3"/>
      <c r="E9" s="3"/>
      <c r="F9" s="10"/>
      <c r="G9" s="6"/>
      <c r="H9" s="6"/>
      <c r="I9" s="6"/>
      <c r="J9" s="6"/>
      <c r="K9" s="6"/>
      <c r="L9" s="6"/>
      <c r="M9" s="6"/>
      <c r="N9" s="6"/>
      <c r="O9" s="6"/>
      <c r="P9" s="6"/>
      <c r="Q9" s="3"/>
      <c r="R9" s="1"/>
      <c r="S9" s="1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21">
      <c r="A10" s="3"/>
      <c r="B10" s="3"/>
      <c r="C10" s="3"/>
      <c r="D10" s="6"/>
      <c r="E10" s="6"/>
      <c r="F10" s="4"/>
      <c r="G10" s="6"/>
      <c r="H10" s="6"/>
      <c r="I10" s="6"/>
      <c r="J10" s="6"/>
      <c r="K10" s="6"/>
      <c r="L10" s="6"/>
      <c r="M10" s="6"/>
      <c r="N10" s="6"/>
      <c r="O10" s="3"/>
      <c r="P10" s="3"/>
      <c r="Q10" s="3"/>
      <c r="R10" s="1"/>
      <c r="S10" s="1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3" ht="21">
      <c r="A11" s="3"/>
      <c r="B11" s="3"/>
      <c r="C11" s="3"/>
      <c r="D11" s="3"/>
      <c r="E11" s="3"/>
      <c r="F11" s="4"/>
      <c r="G11" s="6"/>
      <c r="H11" s="6"/>
      <c r="I11" s="6"/>
      <c r="J11" s="6"/>
      <c r="K11" s="3"/>
      <c r="L11" s="3"/>
      <c r="M11" s="3"/>
      <c r="N11" s="3"/>
      <c r="O11" s="3"/>
      <c r="P11" s="3"/>
      <c r="Q11" s="3"/>
      <c r="R11" s="1"/>
      <c r="S11" s="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21">
      <c r="A12" s="3"/>
      <c r="B12" s="6"/>
      <c r="C12" s="6"/>
      <c r="D12" s="6"/>
      <c r="E12" s="6"/>
      <c r="F12" s="4"/>
      <c r="G12" s="6"/>
      <c r="H12" s="6"/>
      <c r="I12" s="6"/>
      <c r="J12" s="6"/>
      <c r="K12" s="6"/>
      <c r="L12" s="3"/>
      <c r="M12" s="3"/>
      <c r="N12" s="3"/>
      <c r="O12" s="3"/>
      <c r="P12" s="3"/>
      <c r="Q12" s="3"/>
      <c r="R12" s="1"/>
      <c r="S12" s="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21">
      <c r="A13" s="6"/>
      <c r="B13" s="6"/>
      <c r="C13" s="6"/>
      <c r="D13" s="6"/>
      <c r="E13" s="6"/>
      <c r="F13" s="4"/>
      <c r="G13" s="6"/>
      <c r="H13" s="6"/>
      <c r="I13" s="6"/>
      <c r="J13" s="3"/>
      <c r="K13" s="3"/>
      <c r="L13" s="3"/>
      <c r="M13" s="3"/>
      <c r="N13" s="3"/>
      <c r="O13" s="3"/>
      <c r="P13" s="3"/>
      <c r="Q13" s="3"/>
      <c r="R13" s="1"/>
      <c r="S13" s="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ht="21">
      <c r="A14" s="3"/>
      <c r="B14" s="3"/>
      <c r="C14" s="3"/>
      <c r="D14" s="3"/>
      <c r="E14" s="3"/>
      <c r="F14" s="4"/>
      <c r="G14" s="6"/>
      <c r="H14" s="6"/>
      <c r="I14" s="6"/>
      <c r="J14" s="6"/>
      <c r="K14" s="6"/>
      <c r="L14" s="6"/>
      <c r="M14" s="3"/>
      <c r="N14" s="3"/>
      <c r="O14" s="3"/>
      <c r="P14" s="3"/>
      <c r="Q14" s="3"/>
      <c r="R14" s="1"/>
      <c r="S14" s="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18.75">
      <c r="A16" s="11" t="s">
        <v>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8.75">
      <c r="A17" s="11" t="s">
        <v>2</v>
      </c>
      <c r="B17" s="11"/>
      <c r="C17" s="11"/>
      <c r="D17" s="11"/>
      <c r="E17" s="11"/>
      <c r="F17" s="11"/>
      <c r="G17" s="11"/>
      <c r="H17" s="11"/>
      <c r="I17" s="11"/>
      <c r="J17" s="11"/>
      <c r="K17" s="1"/>
      <c r="L17" s="1"/>
      <c r="M17" s="1"/>
      <c r="N17" s="1"/>
      <c r="O17" s="1"/>
      <c r="P17" s="1"/>
      <c r="Q17" s="1"/>
      <c r="R17" s="1"/>
      <c r="S17" s="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ht="18.75">
      <c r="A18" s="11" t="s">
        <v>3</v>
      </c>
      <c r="B18" s="11"/>
      <c r="C18" s="11"/>
      <c r="D18" s="11"/>
      <c r="E18" s="11"/>
      <c r="F18" s="11"/>
      <c r="G18" s="11"/>
      <c r="H18" s="11"/>
      <c r="I18" s="11"/>
      <c r="J18" s="11"/>
      <c r="K18" s="1"/>
      <c r="L18" s="1"/>
      <c r="M18" s="1"/>
      <c r="N18" s="1"/>
      <c r="O18" s="1"/>
      <c r="P18" s="1"/>
      <c r="Q18" s="1"/>
      <c r="R18" s="1"/>
      <c r="S18" s="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ht="18.75">
      <c r="A19" s="11" t="s">
        <v>4</v>
      </c>
      <c r="B19" s="11"/>
      <c r="C19" s="11"/>
      <c r="D19" s="11"/>
      <c r="E19" s="11"/>
      <c r="F19" s="11"/>
      <c r="G19" s="11"/>
      <c r="H19" s="11"/>
      <c r="I19" s="11"/>
      <c r="J19" s="11"/>
      <c r="K19" s="1"/>
      <c r="L19" s="1"/>
      <c r="M19" s="1"/>
      <c r="N19" s="1"/>
      <c r="O19" s="1"/>
      <c r="P19" s="1"/>
      <c r="Q19" s="1"/>
      <c r="R19" s="1"/>
      <c r="S19" s="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ht="18.75">
      <c r="A20" s="11" t="s">
        <v>5</v>
      </c>
      <c r="B20" s="11"/>
      <c r="C20" s="11"/>
      <c r="D20" s="11"/>
      <c r="E20" s="11"/>
      <c r="F20" s="11"/>
      <c r="G20" s="11"/>
      <c r="H20" s="11"/>
      <c r="I20" s="11"/>
      <c r="J20" s="11"/>
      <c r="K20" s="1"/>
      <c r="L20" s="1"/>
      <c r="M20" s="1"/>
      <c r="N20" s="1"/>
      <c r="O20" s="1"/>
      <c r="P20" s="1"/>
      <c r="Q20" s="1"/>
      <c r="R20" s="1"/>
      <c r="S20" s="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ht="18.75">
      <c r="A21" s="11" t="s">
        <v>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"/>
      <c r="R21" s="1"/>
      <c r="S21" s="1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ht="18.75">
      <c r="A22" s="11" t="s">
        <v>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"/>
      <c r="R22" s="1"/>
      <c r="S22" s="1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1:63" ht="18.75">
      <c r="A23" s="11" t="s">
        <v>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  <c r="R23" s="1"/>
      <c r="S23" s="1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</row>
    <row r="24" spans="1:63" ht="18.75">
      <c r="A24" s="11" t="s">
        <v>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  <c r="R24" s="1"/>
      <c r="S24" s="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ht="18.75">
      <c r="A25" s="11" t="s">
        <v>10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"/>
      <c r="R25" s="1"/>
      <c r="S25" s="1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ht="18.75">
      <c r="A26" s="11" t="s">
        <v>11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"/>
      <c r="R26" s="1"/>
      <c r="S26" s="1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</row>
    <row r="27" spans="1:6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ht="23.25">
      <c r="A29" s="1"/>
      <c r="B29" s="1"/>
      <c r="C29" s="2"/>
      <c r="D29" s="2" t="str">
        <f>IF(Лист2!E17=89,"МОЛОДЕЦ!","ПОДУМАЙ ЕЩЕ!")</f>
        <v>ПОДУМАЙ ЕЩЕ!</v>
      </c>
      <c r="E29" s="2"/>
      <c r="F29" s="2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</row>
    <row r="31" spans="1:6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</row>
    <row r="32" spans="1:6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:6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</row>
    <row r="36" spans="1:6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1:6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</row>
    <row r="39" spans="1:6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</row>
    <row r="41" spans="1:6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</row>
    <row r="42" spans="1:6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</row>
    <row r="43" spans="1:6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</row>
    <row r="44" spans="1:6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6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6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6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</row>
    <row r="48" spans="1:6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</row>
    <row r="49" spans="1:6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</row>
    <row r="50" spans="1:6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</row>
    <row r="51" spans="1:6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</row>
    <row r="53" spans="1:6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</row>
    <row r="54" spans="1:6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</row>
    <row r="55" spans="1:6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</row>
    <row r="56" spans="1:6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</row>
    <row r="57" spans="1:6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</row>
    <row r="58" spans="1:6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</row>
    <row r="59" spans="1:6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</row>
    <row r="60" spans="1:6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</row>
    <row r="61" spans="1:6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</row>
    <row r="62" spans="1:6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</row>
    <row r="64" spans="1:6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</row>
    <row r="65" spans="1:6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</row>
    <row r="66" spans="1:6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  <row r="77" spans="1:6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</row>
    <row r="78" spans="1:6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</row>
    <row r="79" spans="1:6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</row>
    <row r="80" spans="1:6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</row>
    <row r="81" spans="1:6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</row>
    <row r="82" spans="1:6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</row>
    <row r="83" spans="1:6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</row>
    <row r="84" spans="1:6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</row>
    <row r="85" spans="1:6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</row>
    <row r="86" spans="1:6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</row>
    <row r="87" spans="1:6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</row>
    <row r="88" spans="1:6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</row>
    <row r="89" spans="1:6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</row>
    <row r="90" spans="1:6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</row>
    <row r="91" spans="1:6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</row>
    <row r="92" spans="1:6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</row>
    <row r="93" spans="1:6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</row>
    <row r="94" spans="1:6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</row>
    <row r="95" spans="1:6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</row>
    <row r="96" spans="1:6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</row>
    <row r="97" spans="1:6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</row>
    <row r="98" spans="1:6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</row>
    <row r="99" spans="1:6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</row>
    <row r="100" spans="1:6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</row>
    <row r="101" spans="1:6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</row>
    <row r="102" spans="1:6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</row>
    <row r="103" spans="1:6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</row>
    <row r="104" spans="1:6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</row>
    <row r="105" spans="1:6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</row>
    <row r="106" spans="1:6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</row>
    <row r="107" spans="1:6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</row>
    <row r="108" spans="1:6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</row>
    <row r="109" spans="1:6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</row>
    <row r="110" spans="1:6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</row>
    <row r="111" spans="1:6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</row>
    <row r="112" spans="1:6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</row>
    <row r="113" spans="1:6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</row>
    <row r="114" spans="1:6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</row>
    <row r="115" spans="1:6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</row>
    <row r="116" spans="1:6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</row>
    <row r="117" spans="1:6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</row>
    <row r="118" spans="1:6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</row>
    <row r="119" spans="1:6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</row>
    <row r="120" spans="1:6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</row>
    <row r="121" spans="1:6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</row>
    <row r="122" spans="1:6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</row>
    <row r="123" spans="1:6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</row>
    <row r="124" spans="1:6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</row>
    <row r="125" spans="1:6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</row>
    <row r="126" spans="1:6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</row>
    <row r="127" spans="1:6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</row>
    <row r="128" spans="1:6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</row>
    <row r="129" spans="1:6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</row>
    <row r="130" spans="1:6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</row>
    <row r="131" spans="1:6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</row>
    <row r="132" spans="1:6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</row>
    <row r="133" spans="1:6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</row>
    <row r="134" spans="1:6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</row>
    <row r="135" spans="1:6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</row>
    <row r="136" spans="1:6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</row>
    <row r="137" spans="1:6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</row>
    <row r="138" spans="1:6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</row>
    <row r="139" spans="1:6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</row>
    <row r="140" spans="1:6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</row>
    <row r="141" spans="1:6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</row>
    <row r="142" spans="1:6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</row>
    <row r="143" spans="1:6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</row>
    <row r="144" spans="1:6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</row>
    <row r="145" spans="1:6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</row>
    <row r="146" spans="1:6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</row>
    <row r="147" spans="1:6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</row>
    <row r="148" spans="1:6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</row>
    <row r="149" spans="1:6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</row>
    <row r="150" spans="1:6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</row>
    <row r="151" spans="1:6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</row>
    <row r="152" spans="1:6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</row>
    <row r="153" spans="1:6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</row>
    <row r="154" spans="1:6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</row>
    <row r="155" spans="1:6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</row>
    <row r="156" spans="1:6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</row>
    <row r="157" spans="1:6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</row>
    <row r="158" spans="1:6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</row>
    <row r="159" spans="1:6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</row>
    <row r="160" spans="1:6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</row>
    <row r="161" spans="1:6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</row>
    <row r="162" spans="1:6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</row>
    <row r="163" spans="1: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</row>
    <row r="164" spans="1:6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</row>
    <row r="165" spans="1:6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</row>
    <row r="166" spans="1:6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</row>
    <row r="167" spans="1:6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</row>
    <row r="168" spans="1:6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</row>
    <row r="169" spans="1:6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</row>
    <row r="170" spans="1:6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</row>
    <row r="171" spans="1:6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</row>
    <row r="172" spans="1:6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</row>
    <row r="173" spans="1:6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</row>
    <row r="174" spans="1:6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</row>
    <row r="175" spans="1:6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</row>
    <row r="176" spans="1:6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</row>
    <row r="177" spans="1:6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</row>
    <row r="178" spans="1:6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</row>
    <row r="179" spans="1:6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</row>
    <row r="180" spans="1:6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</row>
    <row r="181" spans="1:6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</row>
    <row r="182" spans="1:6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</row>
    <row r="183" spans="1:6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</row>
    <row r="184" spans="1:6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</row>
    <row r="185" spans="1:6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</row>
    <row r="186" spans="1:6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</row>
    <row r="187" spans="1:6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</row>
    <row r="188" spans="1:6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</row>
    <row r="189" spans="1:6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</row>
    <row r="190" spans="1:6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</row>
    <row r="191" spans="1:6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</row>
    <row r="192" spans="1:6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</row>
    <row r="193" spans="1:6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</row>
    <row r="194" spans="1:6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</row>
    <row r="195" spans="1:6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</row>
    <row r="196" spans="1:6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</row>
    <row r="197" spans="1:6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</row>
    <row r="198" spans="1:6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</row>
    <row r="199" spans="1:6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</row>
    <row r="200" spans="1:6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</row>
    <row r="201" spans="1:6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</row>
    <row r="202" spans="1:6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</row>
    <row r="203" spans="1:6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</row>
    <row r="204" spans="1:6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</row>
    <row r="205" spans="1:6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</row>
    <row r="206" spans="1:6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</row>
    <row r="207" spans="1:6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</row>
    <row r="208" spans="1:6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</row>
    <row r="209" spans="1:6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</row>
    <row r="210" spans="1:6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</row>
    <row r="211" spans="1:6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</row>
    <row r="212" spans="1:6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</row>
    <row r="213" spans="1:6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</row>
    <row r="214" spans="1:6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</row>
    <row r="215" spans="1:6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</row>
    <row r="216" spans="1:6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</row>
    <row r="217" spans="1:6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</row>
    <row r="218" spans="1:6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</row>
    <row r="219" spans="1:6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</row>
    <row r="220" spans="1:6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</row>
    <row r="221" spans="1:6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</row>
    <row r="222" spans="1:6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</row>
    <row r="223" spans="1:6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</row>
    <row r="224" spans="1:6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17"/>
  <sheetViews>
    <sheetView workbookViewId="0">
      <selection activeCell="E17" sqref="E17"/>
    </sheetView>
  </sheetViews>
  <sheetFormatPr defaultRowHeight="15"/>
  <cols>
    <col min="1" max="1" width="4.7109375" customWidth="1"/>
    <col min="2" max="2" width="4.5703125" customWidth="1"/>
    <col min="3" max="3" width="4.7109375" customWidth="1"/>
    <col min="4" max="4" width="4.28515625" customWidth="1"/>
    <col min="5" max="5" width="4" customWidth="1"/>
    <col min="6" max="8" width="4.42578125" customWidth="1"/>
    <col min="9" max="9" width="4.28515625" customWidth="1"/>
    <col min="10" max="10" width="4.5703125" customWidth="1"/>
    <col min="11" max="11" width="4.140625" customWidth="1"/>
    <col min="12" max="12" width="4.85546875" customWidth="1"/>
    <col min="13" max="13" width="4.5703125" customWidth="1"/>
    <col min="14" max="14" width="4.42578125" customWidth="1"/>
    <col min="15" max="15" width="4.5703125" customWidth="1"/>
    <col min="16" max="16" width="4.42578125" customWidth="1"/>
    <col min="17" max="17" width="4.7109375" customWidth="1"/>
  </cols>
  <sheetData>
    <row r="4" spans="1:16" ht="21">
      <c r="A4" s="13"/>
      <c r="B4" s="13"/>
      <c r="C4" s="13"/>
      <c r="D4" s="13"/>
      <c r="E4" s="13"/>
      <c r="F4" s="14">
        <f>IF(Лист1!F4="п",1,0)</f>
        <v>0</v>
      </c>
      <c r="G4" s="14">
        <f>IF(Лист1!G4="р",1,0)</f>
        <v>0</v>
      </c>
      <c r="H4" s="14">
        <f>IF(Лист1!H4="е",1,0)</f>
        <v>0</v>
      </c>
      <c r="I4" s="14">
        <f>IF(Лист1!I4="д",1,0)</f>
        <v>0</v>
      </c>
      <c r="J4" s="14">
        <f>IF(Лист1!J4="п",1,0)</f>
        <v>0</v>
      </c>
      <c r="K4" s="14">
        <f>IF(Лист1!K4="л",1,0)</f>
        <v>0</v>
      </c>
      <c r="L4" s="14">
        <f>IF(Лист1!L4="е",1,0)</f>
        <v>0</v>
      </c>
      <c r="M4" s="14">
        <f>IF(Лист1!M4="ч",1,0)</f>
        <v>0</v>
      </c>
      <c r="N4" s="14">
        <f>IF(Лист1!N4="ь",1,0)</f>
        <v>0</v>
      </c>
      <c r="O4" s="14">
        <f>IF(Лист1!O4="е",1,0)</f>
        <v>0</v>
      </c>
      <c r="P4" s="13"/>
    </row>
    <row r="5" spans="1:16" ht="21">
      <c r="A5" s="13"/>
      <c r="B5" s="13"/>
      <c r="C5" s="13"/>
      <c r="D5" s="13"/>
      <c r="E5" s="14">
        <f>IF(Лист1!E5="ш",1,0)</f>
        <v>0</v>
      </c>
      <c r="F5" s="14">
        <f>IF(Лист1!F5="о",1,0)</f>
        <v>0</v>
      </c>
      <c r="G5" s="14">
        <f>IF(Лист1!G5="в",1,0)</f>
        <v>0</v>
      </c>
      <c r="H5" s="13"/>
      <c r="I5" s="13"/>
      <c r="J5" s="13"/>
      <c r="K5" s="13"/>
      <c r="L5" s="13"/>
      <c r="M5" s="13"/>
      <c r="N5" s="13"/>
      <c r="O5" s="13"/>
      <c r="P5" s="13"/>
    </row>
    <row r="6" spans="1:16" ht="21">
      <c r="A6" s="13"/>
      <c r="B6" s="13"/>
      <c r="C6" s="13"/>
      <c r="D6" s="14">
        <f>IF(Лист1!D6="м",1,0)</f>
        <v>0</v>
      </c>
      <c r="E6" s="14">
        <f>IF(Лист1!E6="о",1,0)</f>
        <v>0</v>
      </c>
      <c r="F6" s="14">
        <f>IF(Лист1!F6="з",1,0)</f>
        <v>0</v>
      </c>
      <c r="G6" s="14">
        <f>IF(Лист1!G6="г",1,0)</f>
        <v>0</v>
      </c>
      <c r="H6" s="14">
        <f>IF(Лист1!H6="о",1,0)</f>
        <v>0</v>
      </c>
      <c r="I6" s="14">
        <f>IF(Лист1!I6="в",1,0)</f>
        <v>0</v>
      </c>
      <c r="J6" s="14">
        <f>IF(Лист1!J6="о",1,0)</f>
        <v>0</v>
      </c>
      <c r="K6" s="14">
        <f>IF(Лист1!K6="й",1,0)</f>
        <v>0</v>
      </c>
      <c r="L6" s="13"/>
      <c r="M6" s="13"/>
      <c r="N6" s="13"/>
      <c r="O6" s="13"/>
      <c r="P6" s="13"/>
    </row>
    <row r="7" spans="1:16" ht="21">
      <c r="A7" s="13"/>
      <c r="B7" s="13"/>
      <c r="C7" s="13"/>
      <c r="D7" s="13"/>
      <c r="E7" s="14">
        <f>IF(Лист1!E7="д",1,0)</f>
        <v>0</v>
      </c>
      <c r="F7" s="14">
        <f>IF(Лист1!F7="в",1,0)</f>
        <v>0</v>
      </c>
      <c r="G7" s="14">
        <f>IF(Лист1!G7="у",1,0)</f>
        <v>0</v>
      </c>
      <c r="H7" s="14">
        <f>IF(Лист1!H7="г",1,0)</f>
        <v>0</v>
      </c>
      <c r="I7" s="14">
        <f>IF(Лист1!I7="л",1,0)</f>
        <v>0</v>
      </c>
      <c r="J7" s="14">
        <f>IF(Лист1!J7="в",1,0)</f>
        <v>0</v>
      </c>
      <c r="K7" s="14">
        <f>IF(Лист1!K7="а",1,0)</f>
        <v>0</v>
      </c>
      <c r="L7" s="14">
        <f>IF(Лист1!L7="я",1,0)</f>
        <v>0</v>
      </c>
      <c r="M7" s="13"/>
      <c r="N7" s="13"/>
      <c r="O7" s="13"/>
      <c r="P7" s="13"/>
    </row>
    <row r="8" spans="1:16" ht="21">
      <c r="A8" s="13"/>
      <c r="B8" s="13"/>
      <c r="C8" s="13"/>
      <c r="D8" s="13"/>
      <c r="E8" s="14">
        <f>IF(Лист1!E8="л",1,0)</f>
        <v>0</v>
      </c>
      <c r="F8" s="14">
        <f>IF(Лист1!F8="о",1,0)</f>
        <v>0</v>
      </c>
      <c r="G8" s="14">
        <f>IF(Лист1!G8="п",1,0)</f>
        <v>0</v>
      </c>
      <c r="H8" s="14">
        <f>IF(Лист1!H8="а",1,0)</f>
        <v>0</v>
      </c>
      <c r="I8" s="14">
        <f>IF(Лист1!I8="т",1,0)</f>
        <v>0</v>
      </c>
      <c r="J8" s="14">
        <f>IF(Лист1!J8="к",1,0)</f>
        <v>0</v>
      </c>
      <c r="K8" s="14">
        <f>IF(Лист1!K8="а",1,0)</f>
        <v>0</v>
      </c>
      <c r="L8" s="13"/>
      <c r="M8" s="13"/>
      <c r="N8" s="13"/>
      <c r="O8" s="13"/>
      <c r="P8" s="13"/>
    </row>
    <row r="9" spans="1:16" ht="21">
      <c r="A9" s="13"/>
      <c r="B9" s="13"/>
      <c r="C9" s="13"/>
      <c r="D9" s="13"/>
      <c r="E9" s="13"/>
      <c r="F9" s="14">
        <f>IF(Лист1!F9="н",1,0)</f>
        <v>0</v>
      </c>
      <c r="G9" s="14">
        <f>IF(Лист1!G9="а",1,0)</f>
        <v>0</v>
      </c>
      <c r="H9" s="14">
        <f>IF(Лист1!H9="д",1,0)</f>
        <v>0</v>
      </c>
      <c r="I9" s="14">
        <f>IF(Лист1!I9="к",1,0)</f>
        <v>0</v>
      </c>
      <c r="J9" s="14">
        <f>IF(Лист1!J9="о",1,0)</f>
        <v>0</v>
      </c>
      <c r="K9" s="14">
        <f>IF(Лист1!K9="с",1,0)</f>
        <v>0</v>
      </c>
      <c r="L9" s="14">
        <f>IF(Лист1!L9="т",1,0)</f>
        <v>0</v>
      </c>
      <c r="M9" s="14">
        <f>IF(Лист1!M9="н",1,0)</f>
        <v>0</v>
      </c>
      <c r="N9" s="14">
        <f>IF(Лист1!N9="и",1,0)</f>
        <v>0</v>
      </c>
      <c r="O9" s="14">
        <f>IF(Лист1!O9="ц",1,0)</f>
        <v>0</v>
      </c>
      <c r="P9" s="14">
        <f>IF(Лист1!P9="а",1,0)</f>
        <v>0</v>
      </c>
    </row>
    <row r="10" spans="1:16" ht="21">
      <c r="A10" s="13"/>
      <c r="B10" s="13"/>
      <c r="C10" s="13"/>
      <c r="D10" s="14">
        <f>IF(Лист1!D10="м",1,0)</f>
        <v>0</v>
      </c>
      <c r="E10" s="14">
        <f>IF(Лист1!E10="и",1,0)</f>
        <v>0</v>
      </c>
      <c r="F10" s="14">
        <f>IF(Лист1!F10="о",1,0)</f>
        <v>0</v>
      </c>
      <c r="G10" s="14">
        <f>IF(Лист1!G10="ф",1,0)</f>
        <v>0</v>
      </c>
      <c r="H10" s="14">
        <f>IF(Лист1!H10="и",1,0)</f>
        <v>0</v>
      </c>
      <c r="I10" s="14">
        <f>IF(Лист1!I10="б",1,0)</f>
        <v>0</v>
      </c>
      <c r="J10" s="14">
        <f>IF(Лист1!J10="р",1,0)</f>
        <v>0</v>
      </c>
      <c r="K10" s="14">
        <f>IF(Лист1!K10="и",1,0)</f>
        <v>0</v>
      </c>
      <c r="L10" s="14">
        <f>IF(Лист1!L10="л",1,0)</f>
        <v>0</v>
      </c>
      <c r="M10" s="14">
        <f>IF(Лист1!M10="л",1,0)</f>
        <v>0</v>
      </c>
      <c r="N10" s="14">
        <f>IF(Лист1!N10="а",1,0)</f>
        <v>0</v>
      </c>
      <c r="O10" s="13"/>
      <c r="P10" s="13"/>
    </row>
    <row r="11" spans="1:16" ht="21">
      <c r="A11" s="13"/>
      <c r="B11" s="13"/>
      <c r="C11" s="13"/>
      <c r="D11" s="13"/>
      <c r="E11" s="13"/>
      <c r="F11" s="14">
        <f>IF(Лист1!F11="ч",1,0)</f>
        <v>0</v>
      </c>
      <c r="G11" s="14">
        <f>IF(Лист1!G11="е",1,0)</f>
        <v>0</v>
      </c>
      <c r="H11" s="14">
        <f>IF(Лист1!H11="р",1,0)</f>
        <v>0</v>
      </c>
      <c r="I11" s="14">
        <f>IF(Лист1!I11="е",1,0)</f>
        <v>0</v>
      </c>
      <c r="J11" s="14">
        <f>IF(Лист1!J11="п",1,0)</f>
        <v>0</v>
      </c>
      <c r="K11" s="13"/>
      <c r="L11" s="13"/>
      <c r="M11" s="13"/>
      <c r="N11" s="13"/>
      <c r="O11" s="13"/>
      <c r="P11" s="13"/>
    </row>
    <row r="12" spans="1:16" ht="21">
      <c r="A12" s="13"/>
      <c r="B12" s="14">
        <f>IF(Лист1!B12="п",1,0)</f>
        <v>0</v>
      </c>
      <c r="C12" s="14">
        <f>IF(Лист1!C12="о",1,0)</f>
        <v>0</v>
      </c>
      <c r="D12" s="14">
        <f>IF(Лист1!D12="р",1,0)</f>
        <v>0</v>
      </c>
      <c r="E12" s="14">
        <f>IF(Лист1!E12="т",1,0)</f>
        <v>0</v>
      </c>
      <c r="F12" s="14">
        <f>IF(Лист1!F12="н",1,0)</f>
        <v>0</v>
      </c>
      <c r="G12" s="14">
        <f>IF(Лист1!G12="я",1,0)</f>
        <v>0</v>
      </c>
      <c r="H12" s="14">
        <f>IF(Лист1!H12="ж",1,0)</f>
        <v>0</v>
      </c>
      <c r="I12" s="14">
        <f>IF(Лист1!I12="н",1,0)</f>
        <v>0</v>
      </c>
      <c r="J12" s="14">
        <f>IF(Лист1!J12="а",1,0)</f>
        <v>0</v>
      </c>
      <c r="K12" s="14">
        <f>IF(Лист1!K12="я",1,0)</f>
        <v>0</v>
      </c>
      <c r="L12" s="13"/>
      <c r="M12" s="13"/>
      <c r="N12" s="13"/>
      <c r="O12" s="13"/>
      <c r="P12" s="13"/>
    </row>
    <row r="13" spans="1:16" ht="21">
      <c r="A13" s="14">
        <f>IF(Лист1!A13="с",1,0)</f>
        <v>0</v>
      </c>
      <c r="B13" s="14">
        <f>IF(Лист1!B13="у",1,0)</f>
        <v>0</v>
      </c>
      <c r="C13" s="14">
        <f>IF(Лист1!C13="х",1,0)</f>
        <v>0</v>
      </c>
      <c r="D13" s="14">
        <f>IF(Лист1!D13="о",1,0)</f>
        <v>0</v>
      </c>
      <c r="E13" s="14">
        <f>IF(Лист1!E13="ж",1,0)</f>
        <v>0</v>
      </c>
      <c r="F13" s="14">
        <f>IF(Лист1!F13="и",1,0)</f>
        <v>0</v>
      </c>
      <c r="G13" s="14">
        <f>IF(Лист1!G13="л",1,0)</f>
        <v>0</v>
      </c>
      <c r="H13" s="14">
        <f>IF(Лист1!H13="и",1,0)</f>
        <v>0</v>
      </c>
      <c r="I13" s="14">
        <f>IF(Лист1!I13="я",1,0)</f>
        <v>0</v>
      </c>
      <c r="J13" s="13"/>
      <c r="K13" s="13"/>
      <c r="L13" s="13"/>
      <c r="M13" s="13"/>
      <c r="N13" s="13"/>
      <c r="O13" s="13"/>
      <c r="P13" s="13"/>
    </row>
    <row r="14" spans="1:16" ht="21">
      <c r="A14" s="13"/>
      <c r="B14" s="13"/>
      <c r="C14" s="13"/>
      <c r="D14" s="13"/>
      <c r="E14" s="13"/>
      <c r="F14" s="14">
        <f>IF(Лист1!F14="к",1,0)</f>
        <v>0</v>
      </c>
      <c r="G14" s="14">
        <f>IF(Лист1!G14="о",1,0)</f>
        <v>0</v>
      </c>
      <c r="H14" s="14">
        <f>IF(Лист1!H14="с",1,0)</f>
        <v>0</v>
      </c>
      <c r="I14" s="14">
        <f>IF(Лист1!I14="т",1,0)</f>
        <v>0</v>
      </c>
      <c r="J14" s="14">
        <f>IF(Лист1!J14="н",1,0)</f>
        <v>0</v>
      </c>
      <c r="K14" s="14">
        <f>IF(Лист1!K14="а",1,0)</f>
        <v>0</v>
      </c>
      <c r="L14" s="14">
        <f>IF(Лист1!L14="я",1,0)</f>
        <v>0</v>
      </c>
      <c r="M14" s="13"/>
      <c r="N14" s="13"/>
      <c r="O14" s="13"/>
      <c r="P14" s="13"/>
    </row>
    <row r="17" spans="5:5" ht="18.75">
      <c r="E17" s="15">
        <f>SUM(A4:P14)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2010-09-11T17:49:29Z</dcterms:created>
  <dcterms:modified xsi:type="dcterms:W3CDTF">2010-01-30T19:21:04Z</dcterms:modified>
</cp:coreProperties>
</file>