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6" i="2"/>
  <c r="D16"/>
  <c r="C16"/>
  <c r="D15"/>
  <c r="I14"/>
  <c r="H14"/>
  <c r="G14"/>
  <c r="F14"/>
  <c r="E14"/>
  <c r="J14"/>
  <c r="D14"/>
  <c r="O13"/>
  <c r="N13"/>
  <c r="M13"/>
  <c r="L13"/>
  <c r="K13"/>
  <c r="J13"/>
  <c r="I13"/>
  <c r="H13"/>
  <c r="G13"/>
  <c r="F13"/>
  <c r="E13"/>
  <c r="D13"/>
  <c r="M12"/>
  <c r="L12"/>
  <c r="K12"/>
  <c r="J12"/>
  <c r="I12"/>
  <c r="H12"/>
  <c r="G12"/>
  <c r="F12"/>
  <c r="E12"/>
  <c r="D12"/>
  <c r="C12"/>
  <c r="D11"/>
  <c r="H10"/>
  <c r="G10"/>
  <c r="F10"/>
  <c r="E10"/>
  <c r="D10"/>
  <c r="C10"/>
  <c r="L9"/>
  <c r="K9"/>
  <c r="J9"/>
  <c r="I9"/>
  <c r="H9"/>
  <c r="G9"/>
  <c r="F9"/>
  <c r="E9"/>
  <c r="D9"/>
  <c r="C9"/>
  <c r="I8"/>
  <c r="H8"/>
  <c r="G8"/>
  <c r="F8"/>
  <c r="E8"/>
  <c r="D8"/>
  <c r="C8"/>
  <c r="H7"/>
  <c r="G7"/>
  <c r="F7"/>
  <c r="E7"/>
  <c r="K6"/>
  <c r="J6"/>
  <c r="I6"/>
  <c r="H6"/>
  <c r="G6"/>
  <c r="F6"/>
  <c r="E6"/>
  <c r="I5"/>
  <c r="H5"/>
  <c r="G5"/>
  <c r="F5"/>
  <c r="E5"/>
  <c r="D7"/>
  <c r="C7"/>
  <c r="B7"/>
  <c r="D6"/>
  <c r="D5"/>
  <c r="C5"/>
  <c r="H4"/>
  <c r="G4"/>
  <c r="F4"/>
  <c r="E4"/>
  <c r="D4"/>
  <c r="C4"/>
  <c r="P3"/>
  <c r="O3"/>
  <c r="N3"/>
  <c r="M3"/>
  <c r="L3"/>
  <c r="K3"/>
  <c r="J3"/>
  <c r="I3"/>
  <c r="H3"/>
  <c r="G3"/>
  <c r="F3"/>
  <c r="E3"/>
  <c r="D3"/>
  <c r="C19" l="1"/>
  <c r="B35" i="1" s="1"/>
</calcChain>
</file>

<file path=xl/sharedStrings.xml><?xml version="1.0" encoding="utf-8"?>
<sst xmlns="http://schemas.openxmlformats.org/spreadsheetml/2006/main" count="13" uniqueCount="13">
  <si>
    <t>НЕРВНАЯ СИСТЕМА</t>
  </si>
  <si>
    <t>1. Какой отдел головного мозга является как бы продолжением спинного в полости черепа?</t>
  </si>
  <si>
    <t>2. Нервная клетка.</t>
  </si>
  <si>
    <t>3. В каком отделе головного мозга находятся центры, которые влияют на величину зрачка.</t>
  </si>
  <si>
    <t>5. Ответная реакция организма на действие внешней среды.</t>
  </si>
  <si>
    <t>6. Короткий отросток нервной клетки.</t>
  </si>
  <si>
    <t>4. Складки на поверхности полушарий большого мозга.</t>
  </si>
  <si>
    <t>7.  Зона, находящаяся в затылочной доле головного мозга.</t>
  </si>
  <si>
    <t>8. Контакт между нервными клетками.</t>
  </si>
  <si>
    <t>9. Часть нервной системы, к которой относят спинной и головной мозг.</t>
  </si>
  <si>
    <t>10. Нервная система, которая обеспечивает иннервацию кожи и скелетных мышц.</t>
  </si>
  <si>
    <t>11. В виде чего отходят нервы от спинного мозга?</t>
  </si>
  <si>
    <t xml:space="preserve">12. Спинной мозг по форме - это...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</si>
</sst>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4" borderId="0" xfId="0" applyFill="1"/>
    <xf numFmtId="0" fontId="1" fillId="4" borderId="0" xfId="0" applyFont="1" applyFill="1"/>
    <xf numFmtId="0" fontId="2" fillId="2" borderId="1" xfId="0" applyFont="1" applyFill="1" applyBorder="1"/>
    <xf numFmtId="0" fontId="1" fillId="3" borderId="1" xfId="0" applyFont="1" applyFill="1" applyBorder="1"/>
    <xf numFmtId="0" fontId="2" fillId="2" borderId="3" xfId="0" applyFont="1" applyFill="1" applyBorder="1"/>
    <xf numFmtId="0" fontId="1" fillId="3" borderId="2" xfId="0" applyFont="1" applyFill="1" applyBorder="1"/>
    <xf numFmtId="0" fontId="3" fillId="4" borderId="0" xfId="0" applyFont="1" applyFill="1"/>
    <xf numFmtId="0" fontId="1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/>
    <xf numFmtId="0" fontId="2" fillId="0" borderId="3" xfId="0" applyFont="1" applyFill="1" applyBorder="1"/>
    <xf numFmtId="0" fontId="1" fillId="0" borderId="2" xfId="0" applyFont="1" applyFill="1" applyBorder="1"/>
    <xf numFmtId="0" fontId="1" fillId="4" borderId="0" xfId="0" applyFont="1" applyFill="1" applyBorder="1"/>
    <xf numFmtId="0" fontId="1" fillId="0" borderId="0" xfId="0" applyFont="1" applyFill="1" applyBorder="1"/>
    <xf numFmtId="0" fontId="4" fillId="4" borderId="0" xfId="0" applyFont="1" applyFill="1"/>
    <xf numFmtId="0" fontId="0" fillId="5" borderId="0" xfId="0" applyFill="1"/>
    <xf numFmtId="0" fontId="5" fillId="0" borderId="0" xfId="0" applyFont="1"/>
    <xf numFmtId="0" fontId="6" fillId="4" borderId="0" xfId="0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783"/>
  <sheetViews>
    <sheetView tabSelected="1" workbookViewId="0">
      <selection activeCell="A3" sqref="A3:Q16"/>
    </sheetView>
  </sheetViews>
  <sheetFormatPr defaultRowHeight="15"/>
  <cols>
    <col min="1" max="1" width="5.140625" customWidth="1"/>
    <col min="2" max="2" width="4.7109375" customWidth="1"/>
    <col min="3" max="4" width="4.85546875" customWidth="1"/>
    <col min="5" max="5" width="5.140625" customWidth="1"/>
    <col min="6" max="6" width="4.85546875" customWidth="1"/>
    <col min="7" max="7" width="5" customWidth="1"/>
    <col min="8" max="8" width="4.7109375" customWidth="1"/>
    <col min="9" max="9" width="4.140625" customWidth="1"/>
    <col min="10" max="10" width="4.5703125" customWidth="1"/>
    <col min="11" max="12" width="5" customWidth="1"/>
    <col min="13" max="13" width="4.5703125" customWidth="1"/>
    <col min="14" max="14" width="5.42578125" customWidth="1"/>
    <col min="15" max="15" width="5.28515625" customWidth="1"/>
    <col min="16" max="16" width="5.42578125" customWidth="1"/>
    <col min="17" max="17" width="4.7109375" customWidth="1"/>
    <col min="18" max="18" width="5" customWidth="1"/>
    <col min="19" max="19" width="4.7109375" customWidth="1"/>
    <col min="20" max="20" width="4.42578125" customWidth="1"/>
    <col min="21" max="21" width="4.7109375" customWidth="1"/>
    <col min="22" max="22" width="5" customWidth="1"/>
    <col min="23" max="23" width="4.7109375" customWidth="1"/>
  </cols>
  <sheetData>
    <row r="1" spans="1:53" ht="28.5">
      <c r="A1" s="1"/>
      <c r="B1" s="1"/>
      <c r="C1" s="1"/>
      <c r="D1" s="7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1:5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3" ht="21">
      <c r="A3" s="2"/>
      <c r="B3" s="2"/>
      <c r="C3" s="2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"/>
      <c r="R3" s="1"/>
      <c r="S3" s="1"/>
      <c r="T3" s="1"/>
      <c r="U3" s="1"/>
      <c r="V3" s="1"/>
      <c r="W3" s="1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3" ht="21">
      <c r="A4" s="2"/>
      <c r="B4" s="2"/>
      <c r="C4" s="4"/>
      <c r="D4" s="3"/>
      <c r="E4" s="4"/>
      <c r="F4" s="4"/>
      <c r="G4" s="4"/>
      <c r="H4" s="4"/>
      <c r="I4" s="2"/>
      <c r="J4" s="2"/>
      <c r="K4" s="2"/>
      <c r="L4" s="2"/>
      <c r="M4" s="2"/>
      <c r="N4" s="2"/>
      <c r="O4" s="2"/>
      <c r="P4" s="2"/>
      <c r="Q4" s="1"/>
      <c r="R4" s="1"/>
      <c r="S4" s="1"/>
      <c r="T4" s="1"/>
      <c r="U4" s="1"/>
      <c r="V4" s="1"/>
      <c r="W4" s="1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</row>
    <row r="5" spans="1:53" ht="21">
      <c r="A5" s="2"/>
      <c r="B5" s="2"/>
      <c r="C5" s="4"/>
      <c r="D5" s="3"/>
      <c r="E5" s="4"/>
      <c r="F5" s="4"/>
      <c r="G5" s="4"/>
      <c r="H5" s="4"/>
      <c r="I5" s="4"/>
      <c r="J5" s="2"/>
      <c r="K5" s="2"/>
      <c r="L5" s="2"/>
      <c r="M5" s="2"/>
      <c r="N5" s="2"/>
      <c r="O5" s="2"/>
      <c r="P5" s="2"/>
      <c r="Q5" s="1"/>
      <c r="R5" s="1"/>
      <c r="S5" s="1"/>
      <c r="T5" s="1"/>
      <c r="U5" s="1"/>
      <c r="V5" s="1"/>
      <c r="W5" s="1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</row>
    <row r="6" spans="1:53" ht="21">
      <c r="A6" s="2"/>
      <c r="B6" s="2"/>
      <c r="C6" s="2"/>
      <c r="D6" s="3"/>
      <c r="E6" s="4"/>
      <c r="F6" s="4"/>
      <c r="G6" s="4"/>
      <c r="H6" s="4"/>
      <c r="I6" s="4"/>
      <c r="J6" s="4"/>
      <c r="K6" s="4"/>
      <c r="L6" s="2"/>
      <c r="M6" s="2"/>
      <c r="N6" s="2"/>
      <c r="O6" s="2"/>
      <c r="P6" s="2"/>
      <c r="Q6" s="1"/>
      <c r="R6" s="1"/>
      <c r="S6" s="1"/>
      <c r="T6" s="1"/>
      <c r="U6" s="1"/>
      <c r="V6" s="1"/>
      <c r="W6" s="1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ht="21">
      <c r="A7" s="2"/>
      <c r="B7" s="4"/>
      <c r="C7" s="4"/>
      <c r="D7" s="3"/>
      <c r="E7" s="4"/>
      <c r="F7" s="4"/>
      <c r="G7" s="4"/>
      <c r="H7" s="4"/>
      <c r="I7" s="2"/>
      <c r="J7" s="2"/>
      <c r="K7" s="2"/>
      <c r="L7" s="2"/>
      <c r="M7" s="2"/>
      <c r="N7" s="2"/>
      <c r="O7" s="2"/>
      <c r="P7" s="2"/>
      <c r="Q7" s="1"/>
      <c r="R7" s="1"/>
      <c r="S7" s="1"/>
      <c r="T7" s="1"/>
      <c r="U7" s="1"/>
      <c r="V7" s="1"/>
      <c r="W7" s="1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</row>
    <row r="8" spans="1:53" ht="21">
      <c r="A8" s="2"/>
      <c r="B8" s="2"/>
      <c r="C8" s="4"/>
      <c r="D8" s="3"/>
      <c r="E8" s="4"/>
      <c r="F8" s="4"/>
      <c r="G8" s="4"/>
      <c r="H8" s="4"/>
      <c r="I8" s="4"/>
      <c r="J8" s="2"/>
      <c r="K8" s="2"/>
      <c r="L8" s="2"/>
      <c r="M8" s="2"/>
      <c r="N8" s="2"/>
      <c r="O8" s="2"/>
      <c r="P8" s="2"/>
      <c r="Q8" s="1"/>
      <c r="R8" s="1"/>
      <c r="S8" s="1"/>
      <c r="T8" s="1"/>
      <c r="U8" s="1"/>
      <c r="V8" s="1"/>
      <c r="W8" s="1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</row>
    <row r="9" spans="1:53" ht="21">
      <c r="A9" s="2"/>
      <c r="B9" s="2"/>
      <c r="C9" s="4"/>
      <c r="D9" s="3"/>
      <c r="E9" s="4"/>
      <c r="F9" s="4"/>
      <c r="G9" s="4"/>
      <c r="H9" s="4"/>
      <c r="I9" s="4"/>
      <c r="J9" s="4"/>
      <c r="K9" s="4"/>
      <c r="L9" s="4"/>
      <c r="M9" s="2"/>
      <c r="N9" s="2"/>
      <c r="O9" s="2"/>
      <c r="P9" s="2"/>
      <c r="Q9" s="1"/>
      <c r="R9" s="1"/>
      <c r="S9" s="1"/>
      <c r="T9" s="1"/>
      <c r="U9" s="1"/>
      <c r="V9" s="1"/>
      <c r="W9" s="1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</row>
    <row r="10" spans="1:53" ht="21">
      <c r="A10" s="2"/>
      <c r="B10" s="2"/>
      <c r="C10" s="4"/>
      <c r="D10" s="3"/>
      <c r="E10" s="4"/>
      <c r="F10" s="4"/>
      <c r="G10" s="4"/>
      <c r="H10" s="4"/>
      <c r="I10" s="2"/>
      <c r="J10" s="2"/>
      <c r="K10" s="2"/>
      <c r="L10" s="2"/>
      <c r="M10" s="2"/>
      <c r="N10" s="2"/>
      <c r="O10" s="2"/>
      <c r="P10" s="2"/>
      <c r="Q10" s="1"/>
      <c r="R10" s="1"/>
      <c r="S10" s="1"/>
      <c r="T10" s="1"/>
      <c r="U10" s="1"/>
      <c r="V10" s="1"/>
      <c r="W10" s="1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</row>
    <row r="11" spans="1:53" ht="21">
      <c r="A11" s="2"/>
      <c r="B11" s="2"/>
      <c r="C11" s="2"/>
      <c r="D11" s="5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  <c r="R11" s="1"/>
      <c r="S11" s="1"/>
      <c r="T11" s="1"/>
      <c r="U11" s="1"/>
      <c r="V11" s="1"/>
      <c r="W11" s="1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</row>
    <row r="12" spans="1:53" ht="21">
      <c r="A12" s="2"/>
      <c r="B12" s="2"/>
      <c r="C12" s="6"/>
      <c r="D12" s="3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1"/>
      <c r="R12" s="1"/>
      <c r="S12" s="1"/>
      <c r="T12" s="1"/>
      <c r="U12" s="1"/>
      <c r="V12" s="1"/>
      <c r="W12" s="1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  <row r="13" spans="1:53" ht="21">
      <c r="A13" s="2"/>
      <c r="B13" s="2"/>
      <c r="C13" s="2"/>
      <c r="D13" s="3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"/>
      <c r="Q13" s="1"/>
      <c r="R13" s="1"/>
      <c r="S13" s="1"/>
      <c r="T13" s="1"/>
      <c r="U13" s="1"/>
      <c r="V13" s="1"/>
      <c r="W13" s="1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</row>
    <row r="14" spans="1:53" ht="21">
      <c r="A14" s="2"/>
      <c r="B14" s="2"/>
      <c r="C14" s="2"/>
      <c r="D14" s="3"/>
      <c r="E14" s="4"/>
      <c r="F14" s="4"/>
      <c r="G14" s="4"/>
      <c r="H14" s="4"/>
      <c r="I14" s="4"/>
      <c r="J14" s="4"/>
      <c r="K14" s="2"/>
      <c r="L14" s="2"/>
      <c r="M14" s="2"/>
      <c r="N14" s="2"/>
      <c r="O14" s="2"/>
      <c r="P14" s="2"/>
      <c r="Q14" s="1"/>
      <c r="R14" s="1"/>
      <c r="S14" s="1"/>
      <c r="T14" s="1"/>
      <c r="U14" s="1"/>
      <c r="V14" s="1"/>
      <c r="W14" s="1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</row>
    <row r="15" spans="1:53" ht="21">
      <c r="A15" s="2"/>
      <c r="B15" s="2"/>
      <c r="C15" s="2"/>
      <c r="D15" s="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  <c r="R15" s="1"/>
      <c r="S15" s="1"/>
      <c r="T15" s="1"/>
      <c r="U15" s="1"/>
      <c r="V15" s="1"/>
      <c r="W15" s="1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</row>
    <row r="16" spans="1:53" ht="21">
      <c r="A16" s="13"/>
      <c r="B16" s="13"/>
      <c r="C16" s="4"/>
      <c r="D16" s="3"/>
      <c r="E16" s="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  <c r="R16" s="1"/>
      <c r="S16" s="1"/>
      <c r="T16" s="1"/>
      <c r="U16" s="1"/>
      <c r="V16" s="1"/>
      <c r="W16" s="1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</row>
    <row r="17" spans="1:5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</row>
    <row r="18" spans="1:5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</row>
    <row r="19" spans="1:53" ht="18.75">
      <c r="A19" s="15" t="s">
        <v>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"/>
      <c r="T19" s="1"/>
      <c r="U19" s="1"/>
      <c r="V19" s="1"/>
      <c r="W19" s="1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</row>
    <row r="20" spans="1:53" ht="18.75">
      <c r="A20" s="15" t="s">
        <v>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"/>
      <c r="T20" s="1"/>
      <c r="U20" s="1"/>
      <c r="V20" s="1"/>
      <c r="W20" s="1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</row>
    <row r="21" spans="1:53" ht="18.75">
      <c r="A21" s="15" t="s">
        <v>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"/>
      <c r="T21" s="1"/>
      <c r="U21" s="1"/>
      <c r="V21" s="1"/>
      <c r="W21" s="1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</row>
    <row r="22" spans="1:53" ht="18.75">
      <c r="A22" s="15" t="s">
        <v>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"/>
      <c r="T22" s="1"/>
      <c r="U22" s="1"/>
      <c r="V22" s="1"/>
      <c r="W22" s="1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</row>
    <row r="23" spans="1:53" ht="18.75">
      <c r="A23" s="15" t="s">
        <v>4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"/>
      <c r="T23" s="1"/>
      <c r="U23" s="1"/>
      <c r="V23" s="1"/>
      <c r="W23" s="1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</row>
    <row r="24" spans="1:53" ht="18.75">
      <c r="A24" s="15" t="s">
        <v>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"/>
      <c r="T24" s="1"/>
      <c r="U24" s="1"/>
      <c r="V24" s="1"/>
      <c r="W24" s="1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</row>
    <row r="25" spans="1:53" ht="18.75">
      <c r="A25" s="15" t="s">
        <v>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"/>
      <c r="T25" s="1"/>
      <c r="U25" s="1"/>
      <c r="V25" s="1"/>
      <c r="W25" s="1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</row>
    <row r="26" spans="1:53" ht="18.75">
      <c r="A26" s="15" t="s">
        <v>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"/>
      <c r="T26" s="1"/>
      <c r="U26" s="1"/>
      <c r="V26" s="1"/>
      <c r="W26" s="1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</row>
    <row r="27" spans="1:53" ht="18.75">
      <c r="A27" s="15" t="s">
        <v>9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"/>
      <c r="T27" s="1"/>
      <c r="U27" s="1"/>
      <c r="V27" s="1"/>
      <c r="W27" s="1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</row>
    <row r="28" spans="1:53" ht="18.75">
      <c r="A28" s="15" t="s">
        <v>10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"/>
      <c r="T28" s="1"/>
      <c r="U28" s="1"/>
      <c r="V28" s="1"/>
      <c r="W28" s="1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</row>
    <row r="29" spans="1:53" ht="18.75">
      <c r="A29" s="15" t="s">
        <v>11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"/>
      <c r="T29" s="1"/>
      <c r="U29" s="1"/>
      <c r="V29" s="1"/>
      <c r="W29" s="1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</row>
    <row r="30" spans="1:53" ht="18.75">
      <c r="A30" s="15" t="s">
        <v>12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</row>
    <row r="31" spans="1:5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</row>
    <row r="32" spans="1:5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</row>
    <row r="33" spans="1:5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</row>
    <row r="34" spans="1:5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</row>
    <row r="35" spans="1:53" ht="31.5">
      <c r="A35" s="1"/>
      <c r="B35" s="18" t="str">
        <f>IF(Лист2!C19=99,"МОЛОДЕЦ!","ПОДУМАЙ ЕЩЕ!")</f>
        <v>ПОДУМАЙ ЕЩЕ!</v>
      </c>
      <c r="C35" s="18"/>
      <c r="D35" s="1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</row>
    <row r="36" spans="1:5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</row>
    <row r="37" spans="1:5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</row>
    <row r="38" spans="1:5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</row>
    <row r="39" spans="1:5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</row>
    <row r="40" spans="1:5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</row>
    <row r="41" spans="1:5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</row>
    <row r="42" spans="1:5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</row>
    <row r="43" spans="1:5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</row>
    <row r="44" spans="1:5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</row>
    <row r="45" spans="1:5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</row>
    <row r="46" spans="1:5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</row>
    <row r="47" spans="1:5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</row>
    <row r="48" spans="1:5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</row>
    <row r="49" spans="1:5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</row>
    <row r="50" spans="1:5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</row>
    <row r="51" spans="1:53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</row>
    <row r="52" spans="1:53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</row>
    <row r="53" spans="1:5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</row>
    <row r="54" spans="1:5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</row>
    <row r="55" spans="1:53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</row>
    <row r="56" spans="1:53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</row>
    <row r="57" spans="1:53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</row>
    <row r="58" spans="1:53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</row>
    <row r="59" spans="1:53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</row>
    <row r="60" spans="1:53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</row>
    <row r="61" spans="1:53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</row>
    <row r="62" spans="1:53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</row>
    <row r="63" spans="1:53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</row>
    <row r="64" spans="1:53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</row>
    <row r="65" spans="1:53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</row>
    <row r="66" spans="1:53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</row>
    <row r="67" spans="1:53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</row>
    <row r="68" spans="1:53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</row>
    <row r="69" spans="1:53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</row>
    <row r="70" spans="1:53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</row>
    <row r="71" spans="1:53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</row>
    <row r="72" spans="1:53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</row>
    <row r="73" spans="1:53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</row>
    <row r="74" spans="1:53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</row>
    <row r="75" spans="1:53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</row>
    <row r="76" spans="1:53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</row>
    <row r="77" spans="1:53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</row>
    <row r="78" spans="1:53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</row>
    <row r="79" spans="1:53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</row>
    <row r="80" spans="1:53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</row>
    <row r="81" spans="1:53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</row>
    <row r="82" spans="1:53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</row>
    <row r="83" spans="1:53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</row>
    <row r="84" spans="1:53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</row>
    <row r="85" spans="1:53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</row>
    <row r="86" spans="1:53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</row>
    <row r="87" spans="1:53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</row>
    <row r="88" spans="1:53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</row>
    <row r="89" spans="1:53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</row>
    <row r="90" spans="1:53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</row>
    <row r="91" spans="1:53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</row>
    <row r="92" spans="1:53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</row>
    <row r="93" spans="1:5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</row>
    <row r="94" spans="1:53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</row>
    <row r="95" spans="1:53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</row>
    <row r="96" spans="1:53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</row>
    <row r="97" spans="1:53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</row>
    <row r="98" spans="1:53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</row>
    <row r="99" spans="1:53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</row>
    <row r="100" spans="1:53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</row>
    <row r="101" spans="1:53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</row>
    <row r="102" spans="1:53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</row>
    <row r="103" spans="1:53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</row>
    <row r="104" spans="1:53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</row>
    <row r="105" spans="1:53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</row>
    <row r="106" spans="1:5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</row>
    <row r="107" spans="1:53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</row>
    <row r="108" spans="1:53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</row>
    <row r="109" spans="1:53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</row>
    <row r="110" spans="1:53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</row>
    <row r="111" spans="1:53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</row>
    <row r="112" spans="1:53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</row>
    <row r="113" spans="1:53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</row>
    <row r="114" spans="1:53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</row>
    <row r="115" spans="1:53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</row>
    <row r="116" spans="1:53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</row>
    <row r="117" spans="1:53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</row>
    <row r="118" spans="1:53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</row>
    <row r="119" spans="1:5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</row>
    <row r="120" spans="1:53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</row>
    <row r="121" spans="1:53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</row>
    <row r="122" spans="1:53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</row>
    <row r="123" spans="1:53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</row>
    <row r="124" spans="1:53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</row>
    <row r="125" spans="1:53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</row>
    <row r="126" spans="1:53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</row>
    <row r="127" spans="1:53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</row>
    <row r="128" spans="1:53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</row>
    <row r="129" spans="1:53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</row>
    <row r="130" spans="1:53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</row>
    <row r="131" spans="1:53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</row>
    <row r="132" spans="1:5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</row>
    <row r="133" spans="1:5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</row>
    <row r="134" spans="1:5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</row>
    <row r="135" spans="1:5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</row>
    <row r="136" spans="1:5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</row>
    <row r="137" spans="1:5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</row>
    <row r="138" spans="1:5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</row>
    <row r="139" spans="1:5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</row>
    <row r="140" spans="1:5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</row>
    <row r="141" spans="1:5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</row>
    <row r="142" spans="1:5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</row>
    <row r="143" spans="1:5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</row>
    <row r="144" spans="1:5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</row>
    <row r="145" spans="1:5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</row>
    <row r="146" spans="1:5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</row>
    <row r="147" spans="1:5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</row>
    <row r="148" spans="1:5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</row>
    <row r="149" spans="1:5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</row>
    <row r="150" spans="1:5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</row>
    <row r="151" spans="1:5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</row>
    <row r="152" spans="1:5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</row>
    <row r="153" spans="1:5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</row>
    <row r="154" spans="1:5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</row>
    <row r="155" spans="1:5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</row>
    <row r="156" spans="1:5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</row>
    <row r="157" spans="1:5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</row>
    <row r="158" spans="1:5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</row>
    <row r="159" spans="1:5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</row>
    <row r="160" spans="1:5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</row>
    <row r="161" spans="1:5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</row>
    <row r="162" spans="1:5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</row>
    <row r="163" spans="1:5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</row>
    <row r="164" spans="1:5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</row>
    <row r="165" spans="1:5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</row>
    <row r="166" spans="1:5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</row>
    <row r="167" spans="1:5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</row>
    <row r="168" spans="1:5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</row>
    <row r="169" spans="1:5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</row>
    <row r="170" spans="1:5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</row>
    <row r="171" spans="1:5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</row>
    <row r="172" spans="1:5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</row>
    <row r="173" spans="1:5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</row>
    <row r="174" spans="1:5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</row>
    <row r="175" spans="1:5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</row>
    <row r="176" spans="1:5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</row>
    <row r="177" spans="1:5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</row>
    <row r="178" spans="1:5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</row>
    <row r="179" spans="1:5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</row>
    <row r="180" spans="1:5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</row>
    <row r="181" spans="1:5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</row>
    <row r="182" spans="1:5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</row>
    <row r="183" spans="1:5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</row>
    <row r="184" spans="1:53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</row>
    <row r="185" spans="1:53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</row>
    <row r="186" spans="1:53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</row>
    <row r="187" spans="1:53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</row>
    <row r="188" spans="1:53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</row>
    <row r="189" spans="1:53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</row>
    <row r="190" spans="1:53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</row>
    <row r="191" spans="1:53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</row>
    <row r="192" spans="1:53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</row>
    <row r="193" spans="1:53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</row>
    <row r="194" spans="1:53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</row>
    <row r="195" spans="1:53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</row>
    <row r="196" spans="1:53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</row>
    <row r="197" spans="1:53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</row>
    <row r="198" spans="1:53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</row>
    <row r="199" spans="1:53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</row>
    <row r="200" spans="1:53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</row>
    <row r="201" spans="1:53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</row>
    <row r="202" spans="1:53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</row>
    <row r="203" spans="1:53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</row>
    <row r="204" spans="1:53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</row>
    <row r="205" spans="1:53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</row>
    <row r="206" spans="1:53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</row>
    <row r="207" spans="1:53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</row>
    <row r="208" spans="1:53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</row>
    <row r="209" spans="1:53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</row>
    <row r="210" spans="1:53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</row>
    <row r="211" spans="1:53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</row>
    <row r="212" spans="1:53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</row>
    <row r="213" spans="1:53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</row>
    <row r="214" spans="1:53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</row>
    <row r="215" spans="1:53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</row>
    <row r="216" spans="1:53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</row>
    <row r="217" spans="1:53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</row>
    <row r="218" spans="1:53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</row>
    <row r="219" spans="1:53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</row>
    <row r="220" spans="1:53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</row>
    <row r="221" spans="1:53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</row>
    <row r="222" spans="1:53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</row>
    <row r="223" spans="1:53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</row>
    <row r="224" spans="1:53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</row>
    <row r="225" spans="1:53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</row>
    <row r="226" spans="1:53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</row>
    <row r="227" spans="1:53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</row>
    <row r="228" spans="1:53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</row>
    <row r="229" spans="1:53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</row>
    <row r="230" spans="1:53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</row>
    <row r="231" spans="1:53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</row>
    <row r="232" spans="1:53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</row>
    <row r="233" spans="1:53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</row>
    <row r="234" spans="1:53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</row>
    <row r="235" spans="1:53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</row>
    <row r="236" spans="1:53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</row>
    <row r="237" spans="1:53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</row>
    <row r="238" spans="1:53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</row>
    <row r="239" spans="1:53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</row>
    <row r="240" spans="1:53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</row>
    <row r="241" spans="1:53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</row>
    <row r="242" spans="1:53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</row>
    <row r="243" spans="1:53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</row>
    <row r="244" spans="1:53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</row>
    <row r="245" spans="1:53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</row>
    <row r="246" spans="1:53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</row>
    <row r="247" spans="1:53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</row>
    <row r="248" spans="1:53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</row>
    <row r="249" spans="1:53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</row>
    <row r="250" spans="1:53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</row>
    <row r="251" spans="1:53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</row>
    <row r="252" spans="1:53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</row>
    <row r="253" spans="1:53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</row>
    <row r="254" spans="1:53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</row>
    <row r="255" spans="1:53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</row>
    <row r="256" spans="1:53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</row>
    <row r="257" spans="1:53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</row>
    <row r="258" spans="1:53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</row>
    <row r="259" spans="1:53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</row>
    <row r="260" spans="1:53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</row>
    <row r="261" spans="1:53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</row>
    <row r="262" spans="1:53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</row>
    <row r="263" spans="1:53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</row>
    <row r="264" spans="1:53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</row>
    <row r="265" spans="1:53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</row>
    <row r="266" spans="1:53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</row>
    <row r="267" spans="1:53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</row>
    <row r="268" spans="1:53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</row>
    <row r="269" spans="1:53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</row>
    <row r="270" spans="1:53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</row>
    <row r="271" spans="1:53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</row>
    <row r="272" spans="1:53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</row>
    <row r="273" spans="1:53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</row>
    <row r="274" spans="1:53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</row>
    <row r="275" spans="1:53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</row>
    <row r="276" spans="1:53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</row>
    <row r="277" spans="1:53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</row>
    <row r="278" spans="1:53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</row>
    <row r="279" spans="1:53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</row>
    <row r="280" spans="1:53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</row>
    <row r="281" spans="1:53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</row>
    <row r="282" spans="1:53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</row>
    <row r="283" spans="1:53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</row>
    <row r="284" spans="1:53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</row>
    <row r="285" spans="1:53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</row>
    <row r="286" spans="1:53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</row>
    <row r="287" spans="1:53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</row>
    <row r="288" spans="1:53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</row>
    <row r="289" spans="1:53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</row>
    <row r="290" spans="1:53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</row>
    <row r="291" spans="1:53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</row>
    <row r="292" spans="1:53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</row>
    <row r="293" spans="1:53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</row>
    <row r="294" spans="1:53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</row>
    <row r="295" spans="1:53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</row>
    <row r="296" spans="1:53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</row>
    <row r="297" spans="1:53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</row>
    <row r="298" spans="1:53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</row>
    <row r="299" spans="1:53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</row>
    <row r="300" spans="1:53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</row>
    <row r="301" spans="1:53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</row>
    <row r="302" spans="1:53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</row>
    <row r="303" spans="1:53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</row>
    <row r="304" spans="1:5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</row>
    <row r="305" spans="1:5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</row>
    <row r="306" spans="1:5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</row>
    <row r="307" spans="1:5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</row>
    <row r="308" spans="1:5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</row>
    <row r="309" spans="1:5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</row>
    <row r="310" spans="1:5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</row>
    <row r="311" spans="1:5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</row>
    <row r="312" spans="1:5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</row>
    <row r="313" spans="1:5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</row>
    <row r="314" spans="1:5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</row>
    <row r="315" spans="1:5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</row>
    <row r="316" spans="1:5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</row>
    <row r="317" spans="1:5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</row>
    <row r="318" spans="1:5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</row>
    <row r="319" spans="1:5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</row>
    <row r="320" spans="1:5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</row>
    <row r="321" spans="1:5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</row>
    <row r="322" spans="1:5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</row>
    <row r="323" spans="1:5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</row>
    <row r="324" spans="1:5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</row>
    <row r="325" spans="1:5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</row>
    <row r="326" spans="1:5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</row>
    <row r="327" spans="1:5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</row>
    <row r="328" spans="1:5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</row>
    <row r="329" spans="1:5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</row>
    <row r="330" spans="1:5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</row>
    <row r="331" spans="1:5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</row>
    <row r="332" spans="1:5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</row>
    <row r="333" spans="1:5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</row>
    <row r="334" spans="1:5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</row>
    <row r="335" spans="1:5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</row>
    <row r="336" spans="1:5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</row>
    <row r="337" spans="1:5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</row>
    <row r="338" spans="1:5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</row>
    <row r="339" spans="1:5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</row>
    <row r="340" spans="1:5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</row>
    <row r="341" spans="1:5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</row>
    <row r="342" spans="1:5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</row>
    <row r="343" spans="1:5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</row>
    <row r="344" spans="1:5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</row>
    <row r="345" spans="1:5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</row>
    <row r="346" spans="1:5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</row>
    <row r="347" spans="1:5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</row>
    <row r="348" spans="1:5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</row>
    <row r="349" spans="1:5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</row>
    <row r="350" spans="1:5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</row>
    <row r="351" spans="1:5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</row>
    <row r="352" spans="1:5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</row>
    <row r="353" spans="1:5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</row>
    <row r="354" spans="1:5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</row>
    <row r="355" spans="1:5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</row>
    <row r="356" spans="1:5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</row>
    <row r="357" spans="1:5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</row>
    <row r="358" spans="1:5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</row>
    <row r="359" spans="1:5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</row>
    <row r="360" spans="1:5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</row>
    <row r="361" spans="1:5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</row>
    <row r="362" spans="1:5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</row>
    <row r="363" spans="1:5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</row>
    <row r="364" spans="1:5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</row>
    <row r="365" spans="1:5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</row>
    <row r="366" spans="1:5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</row>
    <row r="367" spans="1:5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</row>
    <row r="368" spans="1:5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</row>
    <row r="369" spans="1:5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</row>
    <row r="370" spans="1:5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</row>
    <row r="371" spans="1:5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</row>
    <row r="372" spans="1:5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</row>
    <row r="373" spans="1:5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</row>
    <row r="374" spans="1:5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</row>
    <row r="375" spans="1:5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</row>
    <row r="376" spans="1:5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</row>
    <row r="377" spans="1:5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</row>
    <row r="378" spans="1:5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</row>
    <row r="379" spans="1:5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</row>
    <row r="380" spans="1:5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</row>
    <row r="381" spans="1:5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</row>
    <row r="382" spans="1:5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</row>
    <row r="383" spans="1:5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</row>
    <row r="384" spans="1:5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</row>
    <row r="385" spans="1:5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</row>
    <row r="386" spans="1:5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</row>
    <row r="387" spans="1:5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</row>
    <row r="388" spans="1:5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</row>
    <row r="389" spans="1:5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</row>
    <row r="390" spans="1:5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</row>
    <row r="391" spans="1:5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</row>
    <row r="392" spans="1:5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</row>
    <row r="393" spans="1:5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</row>
    <row r="394" spans="1:5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</row>
    <row r="395" spans="1:5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</row>
    <row r="396" spans="1:5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</row>
    <row r="397" spans="1:5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</row>
    <row r="398" spans="1:5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</row>
    <row r="399" spans="1:5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</row>
    <row r="400" spans="1:5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</row>
    <row r="401" spans="1:5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</row>
    <row r="402" spans="1:5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</row>
    <row r="403" spans="1:5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</row>
    <row r="404" spans="1:5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</row>
    <row r="405" spans="1:5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</row>
    <row r="406" spans="1:5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</row>
    <row r="407" spans="1:53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6"/>
      <c r="AV407" s="16"/>
      <c r="AW407" s="16"/>
      <c r="AX407" s="16"/>
      <c r="AY407" s="16"/>
      <c r="AZ407" s="16"/>
      <c r="BA407" s="16"/>
    </row>
    <row r="408" spans="1:53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6"/>
      <c r="AV408" s="16"/>
      <c r="AW408" s="16"/>
      <c r="AX408" s="16"/>
      <c r="AY408" s="16"/>
      <c r="AZ408" s="16"/>
      <c r="BA408" s="16"/>
    </row>
    <row r="409" spans="1:53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</row>
    <row r="410" spans="1:53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</row>
    <row r="411" spans="1:53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6"/>
      <c r="AV411" s="16"/>
      <c r="AW411" s="16"/>
      <c r="AX411" s="16"/>
      <c r="AY411" s="16"/>
      <c r="AZ411" s="16"/>
      <c r="BA411" s="16"/>
    </row>
    <row r="412" spans="1:53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6"/>
      <c r="AV412" s="16"/>
      <c r="AW412" s="16"/>
      <c r="AX412" s="16"/>
      <c r="AY412" s="16"/>
      <c r="AZ412" s="16"/>
      <c r="BA412" s="16"/>
    </row>
    <row r="413" spans="1:5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6"/>
      <c r="AV413" s="16"/>
      <c r="AW413" s="16"/>
      <c r="AX413" s="16"/>
      <c r="AY413" s="16"/>
      <c r="AZ413" s="16"/>
      <c r="BA413" s="16"/>
    </row>
    <row r="414" spans="1:53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6"/>
      <c r="AV414" s="16"/>
      <c r="AW414" s="16"/>
      <c r="AX414" s="16"/>
      <c r="AY414" s="16"/>
      <c r="AZ414" s="16"/>
      <c r="BA414" s="16"/>
    </row>
    <row r="415" spans="1:53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6"/>
      <c r="AV415" s="16"/>
      <c r="AW415" s="16"/>
      <c r="AX415" s="16"/>
      <c r="AY415" s="16"/>
      <c r="AZ415" s="16"/>
      <c r="BA415" s="16"/>
    </row>
    <row r="416" spans="1:53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  <c r="AO416" s="16"/>
      <c r="AP416" s="16"/>
      <c r="AQ416" s="16"/>
      <c r="AR416" s="16"/>
      <c r="AS416" s="16"/>
      <c r="AT416" s="16"/>
      <c r="AU416" s="16"/>
      <c r="AV416" s="16"/>
      <c r="AW416" s="16"/>
      <c r="AX416" s="16"/>
      <c r="AY416" s="16"/>
      <c r="AZ416" s="16"/>
      <c r="BA416" s="16"/>
    </row>
    <row r="417" spans="1:53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6"/>
      <c r="AJ417" s="16"/>
      <c r="AK417" s="16"/>
      <c r="AL417" s="16"/>
      <c r="AM417" s="16"/>
      <c r="AN417" s="16"/>
      <c r="AO417" s="16"/>
      <c r="AP417" s="16"/>
      <c r="AQ417" s="16"/>
      <c r="AR417" s="16"/>
      <c r="AS417" s="16"/>
      <c r="AT417" s="16"/>
      <c r="AU417" s="16"/>
      <c r="AV417" s="16"/>
      <c r="AW417" s="16"/>
      <c r="AX417" s="16"/>
      <c r="AY417" s="16"/>
      <c r="AZ417" s="16"/>
      <c r="BA417" s="16"/>
    </row>
    <row r="418" spans="1:53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  <c r="AO418" s="16"/>
      <c r="AP418" s="16"/>
      <c r="AQ418" s="16"/>
      <c r="AR418" s="16"/>
      <c r="AS418" s="16"/>
      <c r="AT418" s="16"/>
      <c r="AU418" s="16"/>
      <c r="AV418" s="16"/>
      <c r="AW418" s="16"/>
      <c r="AX418" s="16"/>
      <c r="AY418" s="16"/>
      <c r="AZ418" s="16"/>
      <c r="BA418" s="16"/>
    </row>
    <row r="419" spans="1:53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  <c r="AO419" s="16"/>
      <c r="AP419" s="16"/>
      <c r="AQ419" s="16"/>
      <c r="AR419" s="16"/>
      <c r="AS419" s="16"/>
      <c r="AT419" s="16"/>
      <c r="AU419" s="16"/>
      <c r="AV419" s="16"/>
      <c r="AW419" s="16"/>
      <c r="AX419" s="16"/>
      <c r="AY419" s="16"/>
      <c r="AZ419" s="16"/>
      <c r="BA419" s="16"/>
    </row>
    <row r="420" spans="1:53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  <c r="AO420" s="16"/>
      <c r="AP420" s="16"/>
      <c r="AQ420" s="16"/>
      <c r="AR420" s="16"/>
      <c r="AS420" s="16"/>
      <c r="AT420" s="16"/>
      <c r="AU420" s="16"/>
      <c r="AV420" s="16"/>
      <c r="AW420" s="16"/>
      <c r="AX420" s="16"/>
      <c r="AY420" s="16"/>
      <c r="AZ420" s="16"/>
      <c r="BA420" s="16"/>
    </row>
    <row r="421" spans="1:53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  <c r="AO421" s="16"/>
      <c r="AP421" s="16"/>
      <c r="AQ421" s="16"/>
      <c r="AR421" s="16"/>
      <c r="AS421" s="16"/>
      <c r="AT421" s="16"/>
      <c r="AU421" s="16"/>
      <c r="AV421" s="16"/>
      <c r="AW421" s="16"/>
      <c r="AX421" s="16"/>
      <c r="AY421" s="16"/>
      <c r="AZ421" s="16"/>
      <c r="BA421" s="16"/>
    </row>
    <row r="422" spans="1:53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</row>
    <row r="423" spans="1:5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</row>
    <row r="424" spans="1:53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</row>
    <row r="425" spans="1:53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</row>
    <row r="426" spans="1:53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  <c r="AO426" s="16"/>
      <c r="AP426" s="16"/>
      <c r="AQ426" s="16"/>
      <c r="AR426" s="16"/>
      <c r="AS426" s="16"/>
      <c r="AT426" s="16"/>
      <c r="AU426" s="16"/>
      <c r="AV426" s="16"/>
      <c r="AW426" s="16"/>
      <c r="AX426" s="16"/>
      <c r="AY426" s="16"/>
      <c r="AZ426" s="16"/>
      <c r="BA426" s="16"/>
    </row>
    <row r="427" spans="1:53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  <c r="AO427" s="16"/>
      <c r="AP427" s="16"/>
      <c r="AQ427" s="16"/>
      <c r="AR427" s="16"/>
      <c r="AS427" s="16"/>
      <c r="AT427" s="16"/>
      <c r="AU427" s="16"/>
      <c r="AV427" s="16"/>
      <c r="AW427" s="16"/>
      <c r="AX427" s="16"/>
      <c r="AY427" s="16"/>
      <c r="AZ427" s="16"/>
      <c r="BA427" s="16"/>
    </row>
    <row r="428" spans="1:53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  <c r="AO428" s="16"/>
      <c r="AP428" s="16"/>
      <c r="AQ428" s="16"/>
      <c r="AR428" s="16"/>
      <c r="AS428" s="16"/>
      <c r="AT428" s="16"/>
      <c r="AU428" s="16"/>
      <c r="AV428" s="16"/>
      <c r="AW428" s="16"/>
      <c r="AX428" s="16"/>
      <c r="AY428" s="16"/>
      <c r="AZ428" s="16"/>
      <c r="BA428" s="16"/>
    </row>
    <row r="429" spans="1:53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  <c r="AO429" s="16"/>
      <c r="AP429" s="16"/>
      <c r="AQ429" s="16"/>
      <c r="AR429" s="16"/>
      <c r="AS429" s="16"/>
      <c r="AT429" s="16"/>
      <c r="AU429" s="16"/>
      <c r="AV429" s="16"/>
      <c r="AW429" s="16"/>
      <c r="AX429" s="16"/>
      <c r="AY429" s="16"/>
      <c r="AZ429" s="16"/>
      <c r="BA429" s="16"/>
    </row>
    <row r="430" spans="1:53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  <c r="AO430" s="16"/>
      <c r="AP430" s="16"/>
      <c r="AQ430" s="16"/>
      <c r="AR430" s="16"/>
      <c r="AS430" s="16"/>
      <c r="AT430" s="16"/>
      <c r="AU430" s="16"/>
      <c r="AV430" s="16"/>
      <c r="AW430" s="16"/>
      <c r="AX430" s="16"/>
      <c r="AY430" s="16"/>
      <c r="AZ430" s="16"/>
      <c r="BA430" s="16"/>
    </row>
    <row r="431" spans="1:53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  <c r="AO431" s="16"/>
      <c r="AP431" s="16"/>
      <c r="AQ431" s="16"/>
      <c r="AR431" s="16"/>
      <c r="AS431" s="16"/>
      <c r="AT431" s="16"/>
      <c r="AU431" s="16"/>
      <c r="AV431" s="16"/>
      <c r="AW431" s="16"/>
      <c r="AX431" s="16"/>
      <c r="AY431" s="16"/>
      <c r="AZ431" s="16"/>
      <c r="BA431" s="16"/>
    </row>
    <row r="432" spans="1:53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  <c r="AO432" s="16"/>
      <c r="AP432" s="16"/>
      <c r="AQ432" s="16"/>
      <c r="AR432" s="16"/>
      <c r="AS432" s="16"/>
      <c r="AT432" s="16"/>
      <c r="AU432" s="16"/>
      <c r="AV432" s="16"/>
      <c r="AW432" s="16"/>
      <c r="AX432" s="16"/>
      <c r="AY432" s="16"/>
      <c r="AZ432" s="16"/>
      <c r="BA432" s="16"/>
    </row>
    <row r="433" spans="1:5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  <c r="AO433" s="16"/>
      <c r="AP433" s="16"/>
      <c r="AQ433" s="16"/>
      <c r="AR433" s="16"/>
      <c r="AS433" s="16"/>
      <c r="AT433" s="16"/>
      <c r="AU433" s="16"/>
      <c r="AV433" s="16"/>
      <c r="AW433" s="16"/>
      <c r="AX433" s="16"/>
      <c r="AY433" s="16"/>
      <c r="AZ433" s="16"/>
      <c r="BA433" s="16"/>
    </row>
    <row r="434" spans="1:53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  <c r="AO434" s="16"/>
      <c r="AP434" s="16"/>
      <c r="AQ434" s="16"/>
      <c r="AR434" s="16"/>
      <c r="AS434" s="16"/>
      <c r="AT434" s="16"/>
      <c r="AU434" s="16"/>
      <c r="AV434" s="16"/>
      <c r="AW434" s="16"/>
      <c r="AX434" s="16"/>
      <c r="AY434" s="16"/>
      <c r="AZ434" s="16"/>
      <c r="BA434" s="16"/>
    </row>
    <row r="435" spans="1:53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  <c r="AO435" s="16"/>
      <c r="AP435" s="16"/>
      <c r="AQ435" s="16"/>
      <c r="AR435" s="16"/>
      <c r="AS435" s="16"/>
      <c r="AT435" s="16"/>
      <c r="AU435" s="16"/>
      <c r="AV435" s="16"/>
      <c r="AW435" s="16"/>
      <c r="AX435" s="16"/>
      <c r="AY435" s="16"/>
      <c r="AZ435" s="16"/>
      <c r="BA435" s="16"/>
    </row>
    <row r="436" spans="1:53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</row>
    <row r="437" spans="1:53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  <c r="AO437" s="16"/>
      <c r="AP437" s="16"/>
      <c r="AQ437" s="16"/>
      <c r="AR437" s="16"/>
      <c r="AS437" s="16"/>
      <c r="AT437" s="16"/>
      <c r="AU437" s="16"/>
      <c r="AV437" s="16"/>
      <c r="AW437" s="16"/>
      <c r="AX437" s="16"/>
      <c r="AY437" s="16"/>
      <c r="AZ437" s="16"/>
      <c r="BA437" s="16"/>
    </row>
    <row r="438" spans="1:53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  <c r="AO438" s="16"/>
      <c r="AP438" s="16"/>
      <c r="AQ438" s="16"/>
      <c r="AR438" s="16"/>
      <c r="AS438" s="16"/>
      <c r="AT438" s="16"/>
      <c r="AU438" s="16"/>
      <c r="AV438" s="16"/>
      <c r="AW438" s="16"/>
      <c r="AX438" s="16"/>
      <c r="AY438" s="16"/>
      <c r="AZ438" s="16"/>
      <c r="BA438" s="16"/>
    </row>
    <row r="439" spans="1:53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  <c r="AO439" s="16"/>
      <c r="AP439" s="16"/>
      <c r="AQ439" s="16"/>
      <c r="AR439" s="16"/>
      <c r="AS439" s="16"/>
      <c r="AT439" s="16"/>
      <c r="AU439" s="16"/>
      <c r="AV439" s="16"/>
      <c r="AW439" s="16"/>
      <c r="AX439" s="16"/>
      <c r="AY439" s="16"/>
      <c r="AZ439" s="16"/>
      <c r="BA439" s="16"/>
    </row>
    <row r="440" spans="1:53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  <c r="AO440" s="16"/>
      <c r="AP440" s="16"/>
      <c r="AQ440" s="16"/>
      <c r="AR440" s="16"/>
      <c r="AS440" s="16"/>
      <c r="AT440" s="16"/>
      <c r="AU440" s="16"/>
      <c r="AV440" s="16"/>
      <c r="AW440" s="16"/>
      <c r="AX440" s="16"/>
      <c r="AY440" s="16"/>
      <c r="AZ440" s="16"/>
      <c r="BA440" s="16"/>
    </row>
    <row r="441" spans="1:53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  <c r="AO441" s="16"/>
      <c r="AP441" s="16"/>
      <c r="AQ441" s="16"/>
      <c r="AR441" s="16"/>
      <c r="AS441" s="16"/>
      <c r="AT441" s="16"/>
      <c r="AU441" s="16"/>
      <c r="AV441" s="16"/>
      <c r="AW441" s="16"/>
      <c r="AX441" s="16"/>
      <c r="AY441" s="16"/>
      <c r="AZ441" s="16"/>
      <c r="BA441" s="16"/>
    </row>
    <row r="442" spans="1:53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</row>
    <row r="443" spans="1:5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  <c r="AO443" s="16"/>
      <c r="AP443" s="16"/>
      <c r="AQ443" s="16"/>
      <c r="AR443" s="16"/>
      <c r="AS443" s="16"/>
      <c r="AT443" s="16"/>
      <c r="AU443" s="16"/>
      <c r="AV443" s="16"/>
      <c r="AW443" s="16"/>
      <c r="AX443" s="16"/>
      <c r="AY443" s="16"/>
      <c r="AZ443" s="16"/>
      <c r="BA443" s="16"/>
    </row>
    <row r="444" spans="1:53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</row>
    <row r="445" spans="1:53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/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</row>
    <row r="446" spans="1:53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</row>
    <row r="447" spans="1:53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</row>
    <row r="448" spans="1:53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  <c r="AO448" s="16"/>
      <c r="AP448" s="16"/>
      <c r="AQ448" s="16"/>
      <c r="AR448" s="16"/>
      <c r="AS448" s="16"/>
      <c r="AT448" s="16"/>
      <c r="AU448" s="16"/>
      <c r="AV448" s="16"/>
      <c r="AW448" s="16"/>
      <c r="AX448" s="16"/>
      <c r="AY448" s="16"/>
      <c r="AZ448" s="16"/>
      <c r="BA448" s="16"/>
    </row>
    <row r="449" spans="1:53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</row>
    <row r="450" spans="1:53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</row>
    <row r="451" spans="1:53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  <c r="AO451" s="16"/>
      <c r="AP451" s="16"/>
      <c r="AQ451" s="16"/>
      <c r="AR451" s="16"/>
      <c r="AS451" s="16"/>
      <c r="AT451" s="16"/>
      <c r="AU451" s="16"/>
      <c r="AV451" s="16"/>
      <c r="AW451" s="16"/>
      <c r="AX451" s="16"/>
      <c r="AY451" s="16"/>
      <c r="AZ451" s="16"/>
      <c r="BA451" s="16"/>
    </row>
    <row r="452" spans="1:53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</row>
    <row r="453" spans="1:5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</row>
    <row r="454" spans="1:53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</row>
    <row r="455" spans="1:53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  <c r="AO455" s="16"/>
      <c r="AP455" s="16"/>
      <c r="AQ455" s="16"/>
      <c r="AR455" s="16"/>
      <c r="AS455" s="16"/>
      <c r="AT455" s="16"/>
      <c r="AU455" s="16"/>
      <c r="AV455" s="16"/>
      <c r="AW455" s="16"/>
      <c r="AX455" s="16"/>
      <c r="AY455" s="16"/>
      <c r="AZ455" s="16"/>
      <c r="BA455" s="16"/>
    </row>
    <row r="456" spans="1:53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</row>
    <row r="457" spans="1:53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</row>
    <row r="458" spans="1:53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  <c r="AO458" s="16"/>
      <c r="AP458" s="16"/>
      <c r="AQ458" s="16"/>
      <c r="AR458" s="16"/>
      <c r="AS458" s="16"/>
      <c r="AT458" s="16"/>
      <c r="AU458" s="16"/>
      <c r="AV458" s="16"/>
      <c r="AW458" s="16"/>
      <c r="AX458" s="16"/>
      <c r="AY458" s="16"/>
      <c r="AZ458" s="16"/>
      <c r="BA458" s="16"/>
    </row>
    <row r="459" spans="1:53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</row>
    <row r="460" spans="1:53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</row>
    <row r="461" spans="1:53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</row>
    <row r="462" spans="1:53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</row>
    <row r="463" spans="1:5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</row>
    <row r="464" spans="1:53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</row>
    <row r="465" spans="1:53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  <c r="AO465" s="16"/>
      <c r="AP465" s="16"/>
      <c r="AQ465" s="16"/>
      <c r="AR465" s="16"/>
      <c r="AS465" s="16"/>
      <c r="AT465" s="16"/>
      <c r="AU465" s="16"/>
      <c r="AV465" s="16"/>
      <c r="AW465" s="16"/>
      <c r="AX465" s="16"/>
      <c r="AY465" s="16"/>
      <c r="AZ465" s="16"/>
      <c r="BA465" s="16"/>
    </row>
    <row r="466" spans="1:53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  <c r="AO466" s="16"/>
      <c r="AP466" s="16"/>
      <c r="AQ466" s="16"/>
      <c r="AR466" s="16"/>
      <c r="AS466" s="16"/>
      <c r="AT466" s="16"/>
      <c r="AU466" s="16"/>
      <c r="AV466" s="16"/>
      <c r="AW466" s="16"/>
      <c r="AX466" s="16"/>
      <c r="AY466" s="16"/>
      <c r="AZ466" s="16"/>
      <c r="BA466" s="16"/>
    </row>
    <row r="467" spans="1:53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</row>
    <row r="468" spans="1:53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  <c r="AO468" s="16"/>
      <c r="AP468" s="16"/>
      <c r="AQ468" s="16"/>
      <c r="AR468" s="16"/>
      <c r="AS468" s="16"/>
      <c r="AT468" s="16"/>
      <c r="AU468" s="16"/>
      <c r="AV468" s="16"/>
      <c r="AW468" s="16"/>
      <c r="AX468" s="16"/>
      <c r="AY468" s="16"/>
      <c r="AZ468" s="16"/>
      <c r="BA468" s="16"/>
    </row>
    <row r="469" spans="1:53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  <c r="AO469" s="16"/>
      <c r="AP469" s="16"/>
      <c r="AQ469" s="16"/>
      <c r="AR469" s="16"/>
      <c r="AS469" s="16"/>
      <c r="AT469" s="16"/>
      <c r="AU469" s="16"/>
      <c r="AV469" s="16"/>
      <c r="AW469" s="16"/>
      <c r="AX469" s="16"/>
      <c r="AY469" s="16"/>
      <c r="AZ469" s="16"/>
      <c r="BA469" s="16"/>
    </row>
    <row r="470" spans="1:53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</row>
    <row r="471" spans="1:53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</row>
    <row r="472" spans="1:53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  <c r="AO472" s="16"/>
      <c r="AP472" s="16"/>
      <c r="AQ472" s="16"/>
      <c r="AR472" s="16"/>
      <c r="AS472" s="16"/>
      <c r="AT472" s="16"/>
      <c r="AU472" s="16"/>
      <c r="AV472" s="16"/>
      <c r="AW472" s="16"/>
      <c r="AX472" s="16"/>
      <c r="AY472" s="16"/>
      <c r="AZ472" s="16"/>
      <c r="BA472" s="16"/>
    </row>
    <row r="473" spans="1:5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  <c r="AO473" s="16"/>
      <c r="AP473" s="16"/>
      <c r="AQ473" s="16"/>
      <c r="AR473" s="16"/>
      <c r="AS473" s="16"/>
      <c r="AT473" s="16"/>
      <c r="AU473" s="16"/>
      <c r="AV473" s="16"/>
      <c r="AW473" s="16"/>
      <c r="AX473" s="16"/>
      <c r="AY473" s="16"/>
      <c r="AZ473" s="16"/>
      <c r="BA473" s="16"/>
    </row>
    <row r="474" spans="1:53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  <c r="AO474" s="16"/>
      <c r="AP474" s="16"/>
      <c r="AQ474" s="16"/>
      <c r="AR474" s="16"/>
      <c r="AS474" s="16"/>
      <c r="AT474" s="16"/>
      <c r="AU474" s="16"/>
      <c r="AV474" s="16"/>
      <c r="AW474" s="16"/>
      <c r="AX474" s="16"/>
      <c r="AY474" s="16"/>
      <c r="AZ474" s="16"/>
      <c r="BA474" s="16"/>
    </row>
    <row r="475" spans="1:53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  <c r="AO475" s="16"/>
      <c r="AP475" s="16"/>
      <c r="AQ475" s="16"/>
      <c r="AR475" s="16"/>
      <c r="AS475" s="16"/>
      <c r="AT475" s="16"/>
      <c r="AU475" s="16"/>
      <c r="AV475" s="16"/>
      <c r="AW475" s="16"/>
      <c r="AX475" s="16"/>
      <c r="AY475" s="16"/>
      <c r="AZ475" s="16"/>
      <c r="BA475" s="16"/>
    </row>
    <row r="476" spans="1:53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  <c r="AO476" s="16"/>
      <c r="AP476" s="16"/>
      <c r="AQ476" s="16"/>
      <c r="AR476" s="16"/>
      <c r="AS476" s="16"/>
      <c r="AT476" s="16"/>
      <c r="AU476" s="16"/>
      <c r="AV476" s="16"/>
      <c r="AW476" s="16"/>
      <c r="AX476" s="16"/>
      <c r="AY476" s="16"/>
      <c r="AZ476" s="16"/>
      <c r="BA476" s="16"/>
    </row>
    <row r="477" spans="1:53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  <c r="AO477" s="16"/>
      <c r="AP477" s="16"/>
      <c r="AQ477" s="16"/>
      <c r="AR477" s="16"/>
      <c r="AS477" s="16"/>
      <c r="AT477" s="16"/>
      <c r="AU477" s="16"/>
      <c r="AV477" s="16"/>
      <c r="AW477" s="16"/>
      <c r="AX477" s="16"/>
      <c r="AY477" s="16"/>
      <c r="AZ477" s="16"/>
      <c r="BA477" s="16"/>
    </row>
    <row r="478" spans="1:53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  <c r="AO478" s="16"/>
      <c r="AP478" s="16"/>
      <c r="AQ478" s="16"/>
      <c r="AR478" s="16"/>
      <c r="AS478" s="16"/>
      <c r="AT478" s="16"/>
      <c r="AU478" s="16"/>
      <c r="AV478" s="16"/>
      <c r="AW478" s="16"/>
      <c r="AX478" s="16"/>
      <c r="AY478" s="16"/>
      <c r="AZ478" s="16"/>
      <c r="BA478" s="16"/>
    </row>
    <row r="479" spans="1:53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  <c r="AO479" s="16"/>
      <c r="AP479" s="16"/>
      <c r="AQ479" s="16"/>
      <c r="AR479" s="16"/>
      <c r="AS479" s="16"/>
      <c r="AT479" s="16"/>
      <c r="AU479" s="16"/>
      <c r="AV479" s="16"/>
      <c r="AW479" s="16"/>
      <c r="AX479" s="16"/>
      <c r="AY479" s="16"/>
      <c r="AZ479" s="16"/>
      <c r="BA479" s="16"/>
    </row>
    <row r="480" spans="1:53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  <c r="AO480" s="16"/>
      <c r="AP480" s="16"/>
      <c r="AQ480" s="16"/>
      <c r="AR480" s="16"/>
      <c r="AS480" s="16"/>
      <c r="AT480" s="16"/>
      <c r="AU480" s="16"/>
      <c r="AV480" s="16"/>
      <c r="AW480" s="16"/>
      <c r="AX480" s="16"/>
      <c r="AY480" s="16"/>
      <c r="AZ480" s="16"/>
      <c r="BA480" s="16"/>
    </row>
    <row r="481" spans="1:53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  <c r="AO481" s="16"/>
      <c r="AP481" s="16"/>
      <c r="AQ481" s="16"/>
      <c r="AR481" s="16"/>
      <c r="AS481" s="16"/>
      <c r="AT481" s="16"/>
      <c r="AU481" s="16"/>
      <c r="AV481" s="16"/>
      <c r="AW481" s="16"/>
      <c r="AX481" s="16"/>
      <c r="AY481" s="16"/>
      <c r="AZ481" s="16"/>
      <c r="BA481" s="16"/>
    </row>
    <row r="482" spans="1:53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  <c r="AO482" s="16"/>
      <c r="AP482" s="16"/>
      <c r="AQ482" s="16"/>
      <c r="AR482" s="16"/>
      <c r="AS482" s="16"/>
      <c r="AT482" s="16"/>
      <c r="AU482" s="16"/>
      <c r="AV482" s="16"/>
      <c r="AW482" s="16"/>
      <c r="AX482" s="16"/>
      <c r="AY482" s="16"/>
      <c r="AZ482" s="16"/>
      <c r="BA482" s="16"/>
    </row>
    <row r="483" spans="1:5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  <c r="AO483" s="16"/>
      <c r="AP483" s="16"/>
      <c r="AQ483" s="16"/>
      <c r="AR483" s="16"/>
      <c r="AS483" s="16"/>
      <c r="AT483" s="16"/>
      <c r="AU483" s="16"/>
      <c r="AV483" s="16"/>
      <c r="AW483" s="16"/>
      <c r="AX483" s="16"/>
      <c r="AY483" s="16"/>
      <c r="AZ483" s="16"/>
      <c r="BA483" s="16"/>
    </row>
    <row r="484" spans="1:53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  <c r="AO484" s="16"/>
      <c r="AP484" s="16"/>
      <c r="AQ484" s="16"/>
      <c r="AR484" s="16"/>
      <c r="AS484" s="16"/>
      <c r="AT484" s="16"/>
      <c r="AU484" s="16"/>
      <c r="AV484" s="16"/>
      <c r="AW484" s="16"/>
      <c r="AX484" s="16"/>
      <c r="AY484" s="16"/>
      <c r="AZ484" s="16"/>
      <c r="BA484" s="16"/>
    </row>
    <row r="485" spans="1:53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  <c r="AO485" s="16"/>
      <c r="AP485" s="16"/>
      <c r="AQ485" s="16"/>
      <c r="AR485" s="16"/>
      <c r="AS485" s="16"/>
      <c r="AT485" s="16"/>
      <c r="AU485" s="16"/>
      <c r="AV485" s="16"/>
      <c r="AW485" s="16"/>
      <c r="AX485" s="16"/>
      <c r="AY485" s="16"/>
      <c r="AZ485" s="16"/>
      <c r="BA485" s="16"/>
    </row>
    <row r="486" spans="1:53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  <c r="AO486" s="16"/>
      <c r="AP486" s="16"/>
      <c r="AQ486" s="16"/>
      <c r="AR486" s="16"/>
      <c r="AS486" s="16"/>
      <c r="AT486" s="16"/>
      <c r="AU486" s="16"/>
      <c r="AV486" s="16"/>
      <c r="AW486" s="16"/>
      <c r="AX486" s="16"/>
      <c r="AY486" s="16"/>
      <c r="AZ486" s="16"/>
      <c r="BA486" s="16"/>
    </row>
    <row r="487" spans="1:53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</row>
    <row r="488" spans="1:53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  <c r="AO488" s="16"/>
      <c r="AP488" s="16"/>
      <c r="AQ488" s="16"/>
      <c r="AR488" s="16"/>
      <c r="AS488" s="16"/>
      <c r="AT488" s="16"/>
      <c r="AU488" s="16"/>
      <c r="AV488" s="16"/>
      <c r="AW488" s="16"/>
      <c r="AX488" s="16"/>
      <c r="AY488" s="16"/>
      <c r="AZ488" s="16"/>
      <c r="BA488" s="16"/>
    </row>
    <row r="489" spans="1:53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  <c r="AO489" s="16"/>
      <c r="AP489" s="16"/>
      <c r="AQ489" s="16"/>
      <c r="AR489" s="16"/>
      <c r="AS489" s="16"/>
      <c r="AT489" s="16"/>
      <c r="AU489" s="16"/>
      <c r="AV489" s="16"/>
      <c r="AW489" s="16"/>
      <c r="AX489" s="16"/>
      <c r="AY489" s="16"/>
      <c r="AZ489" s="16"/>
      <c r="BA489" s="16"/>
    </row>
    <row r="490" spans="1:53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  <c r="AO490" s="16"/>
      <c r="AP490" s="16"/>
      <c r="AQ490" s="16"/>
      <c r="AR490" s="16"/>
      <c r="AS490" s="16"/>
      <c r="AT490" s="16"/>
      <c r="AU490" s="16"/>
      <c r="AV490" s="16"/>
      <c r="AW490" s="16"/>
      <c r="AX490" s="16"/>
      <c r="AY490" s="16"/>
      <c r="AZ490" s="16"/>
      <c r="BA490" s="16"/>
    </row>
    <row r="491" spans="1:53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  <c r="AO491" s="16"/>
      <c r="AP491" s="16"/>
      <c r="AQ491" s="16"/>
      <c r="AR491" s="16"/>
      <c r="AS491" s="16"/>
      <c r="AT491" s="16"/>
      <c r="AU491" s="16"/>
      <c r="AV491" s="16"/>
      <c r="AW491" s="16"/>
      <c r="AX491" s="16"/>
      <c r="AY491" s="16"/>
      <c r="AZ491" s="16"/>
      <c r="BA491" s="16"/>
    </row>
    <row r="492" spans="1:53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  <c r="AO492" s="16"/>
      <c r="AP492" s="16"/>
      <c r="AQ492" s="16"/>
      <c r="AR492" s="16"/>
      <c r="AS492" s="16"/>
      <c r="AT492" s="16"/>
      <c r="AU492" s="16"/>
      <c r="AV492" s="16"/>
      <c r="AW492" s="16"/>
      <c r="AX492" s="16"/>
      <c r="AY492" s="16"/>
      <c r="AZ492" s="16"/>
      <c r="BA492" s="16"/>
    </row>
    <row r="493" spans="1:5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  <c r="AO493" s="16"/>
      <c r="AP493" s="16"/>
      <c r="AQ493" s="16"/>
      <c r="AR493" s="16"/>
      <c r="AS493" s="16"/>
      <c r="AT493" s="16"/>
      <c r="AU493" s="16"/>
      <c r="AV493" s="16"/>
      <c r="AW493" s="16"/>
      <c r="AX493" s="16"/>
      <c r="AY493" s="16"/>
      <c r="AZ493" s="16"/>
      <c r="BA493" s="16"/>
    </row>
    <row r="494" spans="1:53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  <c r="AO494" s="16"/>
      <c r="AP494" s="16"/>
      <c r="AQ494" s="16"/>
      <c r="AR494" s="16"/>
      <c r="AS494" s="16"/>
      <c r="AT494" s="16"/>
      <c r="AU494" s="16"/>
      <c r="AV494" s="16"/>
      <c r="AW494" s="16"/>
      <c r="AX494" s="16"/>
      <c r="AY494" s="16"/>
      <c r="AZ494" s="16"/>
      <c r="BA494" s="16"/>
    </row>
    <row r="495" spans="1:53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  <c r="AO495" s="16"/>
      <c r="AP495" s="16"/>
      <c r="AQ495" s="16"/>
      <c r="AR495" s="16"/>
      <c r="AS495" s="16"/>
      <c r="AT495" s="16"/>
      <c r="AU495" s="16"/>
      <c r="AV495" s="16"/>
      <c r="AW495" s="16"/>
      <c r="AX495" s="16"/>
      <c r="AY495" s="16"/>
      <c r="AZ495" s="16"/>
      <c r="BA495" s="16"/>
    </row>
    <row r="496" spans="1:53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  <c r="AO496" s="16"/>
      <c r="AP496" s="16"/>
      <c r="AQ496" s="16"/>
      <c r="AR496" s="16"/>
      <c r="AS496" s="16"/>
      <c r="AT496" s="16"/>
      <c r="AU496" s="16"/>
      <c r="AV496" s="16"/>
      <c r="AW496" s="16"/>
      <c r="AX496" s="16"/>
      <c r="AY496" s="16"/>
      <c r="AZ496" s="16"/>
      <c r="BA496" s="16"/>
    </row>
    <row r="497" spans="1:53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  <c r="AO497" s="16"/>
      <c r="AP497" s="16"/>
      <c r="AQ497" s="16"/>
      <c r="AR497" s="16"/>
      <c r="AS497" s="16"/>
      <c r="AT497" s="16"/>
      <c r="AU497" s="16"/>
      <c r="AV497" s="16"/>
      <c r="AW497" s="16"/>
      <c r="AX497" s="16"/>
      <c r="AY497" s="16"/>
      <c r="AZ497" s="16"/>
      <c r="BA497" s="16"/>
    </row>
    <row r="498" spans="1:53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  <c r="AO498" s="16"/>
      <c r="AP498" s="16"/>
      <c r="AQ498" s="16"/>
      <c r="AR498" s="16"/>
      <c r="AS498" s="16"/>
      <c r="AT498" s="16"/>
      <c r="AU498" s="16"/>
      <c r="AV498" s="16"/>
      <c r="AW498" s="16"/>
      <c r="AX498" s="16"/>
      <c r="AY498" s="16"/>
      <c r="AZ498" s="16"/>
      <c r="BA498" s="16"/>
    </row>
    <row r="499" spans="1:53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  <c r="AO499" s="16"/>
      <c r="AP499" s="16"/>
      <c r="AQ499" s="16"/>
      <c r="AR499" s="16"/>
      <c r="AS499" s="16"/>
      <c r="AT499" s="16"/>
      <c r="AU499" s="16"/>
      <c r="AV499" s="16"/>
      <c r="AW499" s="16"/>
      <c r="AX499" s="16"/>
      <c r="AY499" s="16"/>
      <c r="AZ499" s="16"/>
      <c r="BA499" s="16"/>
    </row>
    <row r="500" spans="1:5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  <c r="AO500" s="16"/>
      <c r="AP500" s="16"/>
      <c r="AQ500" s="16"/>
      <c r="AR500" s="16"/>
      <c r="AS500" s="16"/>
      <c r="AT500" s="16"/>
      <c r="AU500" s="16"/>
      <c r="AV500" s="16"/>
      <c r="AW500" s="16"/>
      <c r="AX500" s="16"/>
      <c r="AY500" s="16"/>
      <c r="AZ500" s="16"/>
      <c r="BA500" s="16"/>
    </row>
    <row r="501" spans="1:53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</row>
    <row r="502" spans="1:53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  <c r="AO502" s="16"/>
      <c r="AP502" s="16"/>
      <c r="AQ502" s="16"/>
      <c r="AR502" s="16"/>
      <c r="AS502" s="16"/>
      <c r="AT502" s="16"/>
      <c r="AU502" s="16"/>
      <c r="AV502" s="16"/>
      <c r="AW502" s="16"/>
      <c r="AX502" s="16"/>
      <c r="AY502" s="16"/>
      <c r="AZ502" s="16"/>
      <c r="BA502" s="16"/>
    </row>
    <row r="503" spans="1:5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  <c r="AO503" s="16"/>
      <c r="AP503" s="16"/>
      <c r="AQ503" s="16"/>
      <c r="AR503" s="16"/>
      <c r="AS503" s="16"/>
      <c r="AT503" s="16"/>
      <c r="AU503" s="16"/>
      <c r="AV503" s="16"/>
      <c r="AW503" s="16"/>
      <c r="AX503" s="16"/>
      <c r="AY503" s="16"/>
      <c r="AZ503" s="16"/>
      <c r="BA503" s="16"/>
    </row>
    <row r="504" spans="1:53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  <c r="AO504" s="16"/>
      <c r="AP504" s="16"/>
      <c r="AQ504" s="16"/>
      <c r="AR504" s="16"/>
      <c r="AS504" s="16"/>
      <c r="AT504" s="16"/>
      <c r="AU504" s="16"/>
      <c r="AV504" s="16"/>
      <c r="AW504" s="16"/>
      <c r="AX504" s="16"/>
      <c r="AY504" s="16"/>
      <c r="AZ504" s="16"/>
      <c r="BA504" s="16"/>
    </row>
    <row r="505" spans="1:53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  <c r="AO505" s="16"/>
      <c r="AP505" s="16"/>
      <c r="AQ505" s="16"/>
      <c r="AR505" s="16"/>
      <c r="AS505" s="16"/>
      <c r="AT505" s="16"/>
      <c r="AU505" s="16"/>
      <c r="AV505" s="16"/>
      <c r="AW505" s="16"/>
      <c r="AX505" s="16"/>
      <c r="AY505" s="16"/>
      <c r="AZ505" s="16"/>
      <c r="BA505" s="16"/>
    </row>
    <row r="506" spans="1:53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  <c r="AO506" s="16"/>
      <c r="AP506" s="16"/>
      <c r="AQ506" s="16"/>
      <c r="AR506" s="16"/>
      <c r="AS506" s="16"/>
      <c r="AT506" s="16"/>
      <c r="AU506" s="16"/>
      <c r="AV506" s="16"/>
      <c r="AW506" s="16"/>
      <c r="AX506" s="16"/>
      <c r="AY506" s="16"/>
      <c r="AZ506" s="16"/>
      <c r="BA506" s="16"/>
    </row>
    <row r="507" spans="1:53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  <c r="AO507" s="16"/>
      <c r="AP507" s="16"/>
      <c r="AQ507" s="16"/>
      <c r="AR507" s="16"/>
      <c r="AS507" s="16"/>
      <c r="AT507" s="16"/>
      <c r="AU507" s="16"/>
      <c r="AV507" s="16"/>
      <c r="AW507" s="16"/>
      <c r="AX507" s="16"/>
      <c r="AY507" s="16"/>
      <c r="AZ507" s="16"/>
      <c r="BA507" s="16"/>
    </row>
    <row r="508" spans="1:53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  <c r="AO508" s="16"/>
      <c r="AP508" s="16"/>
      <c r="AQ508" s="16"/>
      <c r="AR508" s="16"/>
      <c r="AS508" s="16"/>
      <c r="AT508" s="16"/>
      <c r="AU508" s="16"/>
      <c r="AV508" s="16"/>
      <c r="AW508" s="16"/>
      <c r="AX508" s="16"/>
      <c r="AY508" s="16"/>
      <c r="AZ508" s="16"/>
      <c r="BA508" s="16"/>
    </row>
    <row r="509" spans="1:53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  <c r="AO509" s="16"/>
      <c r="AP509" s="16"/>
      <c r="AQ509" s="16"/>
      <c r="AR509" s="16"/>
      <c r="AS509" s="16"/>
      <c r="AT509" s="16"/>
      <c r="AU509" s="16"/>
      <c r="AV509" s="16"/>
      <c r="AW509" s="16"/>
      <c r="AX509" s="16"/>
      <c r="AY509" s="16"/>
      <c r="AZ509" s="16"/>
      <c r="BA509" s="16"/>
    </row>
    <row r="510" spans="1:53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  <c r="AO510" s="16"/>
      <c r="AP510" s="16"/>
      <c r="AQ510" s="16"/>
      <c r="AR510" s="16"/>
      <c r="AS510" s="16"/>
      <c r="AT510" s="16"/>
      <c r="AU510" s="16"/>
      <c r="AV510" s="16"/>
      <c r="AW510" s="16"/>
      <c r="AX510" s="16"/>
      <c r="AY510" s="16"/>
      <c r="AZ510" s="16"/>
      <c r="BA510" s="16"/>
    </row>
    <row r="511" spans="1:53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  <c r="AO511" s="16"/>
      <c r="AP511" s="16"/>
      <c r="AQ511" s="16"/>
      <c r="AR511" s="16"/>
      <c r="AS511" s="16"/>
      <c r="AT511" s="16"/>
      <c r="AU511" s="16"/>
      <c r="AV511" s="16"/>
      <c r="AW511" s="16"/>
      <c r="AX511" s="16"/>
      <c r="AY511" s="16"/>
      <c r="AZ511" s="16"/>
      <c r="BA511" s="16"/>
    </row>
    <row r="512" spans="1:53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  <c r="AO512" s="16"/>
      <c r="AP512" s="16"/>
      <c r="AQ512" s="16"/>
      <c r="AR512" s="16"/>
      <c r="AS512" s="16"/>
      <c r="AT512" s="16"/>
      <c r="AU512" s="16"/>
      <c r="AV512" s="16"/>
      <c r="AW512" s="16"/>
      <c r="AX512" s="16"/>
      <c r="AY512" s="16"/>
      <c r="AZ512" s="16"/>
      <c r="BA512" s="16"/>
    </row>
    <row r="513" spans="1:53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  <c r="AO513" s="16"/>
      <c r="AP513" s="16"/>
      <c r="AQ513" s="16"/>
      <c r="AR513" s="16"/>
      <c r="AS513" s="16"/>
      <c r="AT513" s="16"/>
      <c r="AU513" s="16"/>
      <c r="AV513" s="16"/>
      <c r="AW513" s="16"/>
      <c r="AX513" s="16"/>
      <c r="AY513" s="16"/>
      <c r="AZ513" s="16"/>
      <c r="BA513" s="16"/>
    </row>
    <row r="514" spans="1:53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  <c r="AO514" s="16"/>
      <c r="AP514" s="16"/>
      <c r="AQ514" s="16"/>
      <c r="AR514" s="16"/>
      <c r="AS514" s="16"/>
      <c r="AT514" s="16"/>
      <c r="AU514" s="16"/>
      <c r="AV514" s="16"/>
      <c r="AW514" s="16"/>
      <c r="AX514" s="16"/>
      <c r="AY514" s="16"/>
      <c r="AZ514" s="16"/>
      <c r="BA514" s="16"/>
    </row>
    <row r="515" spans="1:53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  <c r="AO515" s="16"/>
      <c r="AP515" s="16"/>
      <c r="AQ515" s="16"/>
      <c r="AR515" s="16"/>
      <c r="AS515" s="16"/>
      <c r="AT515" s="16"/>
      <c r="AU515" s="16"/>
      <c r="AV515" s="16"/>
      <c r="AW515" s="16"/>
      <c r="AX515" s="16"/>
      <c r="AY515" s="16"/>
      <c r="AZ515" s="16"/>
      <c r="BA515" s="16"/>
    </row>
    <row r="516" spans="1:53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  <c r="AO516" s="16"/>
      <c r="AP516" s="16"/>
      <c r="AQ516" s="16"/>
      <c r="AR516" s="16"/>
      <c r="AS516" s="16"/>
      <c r="AT516" s="16"/>
      <c r="AU516" s="16"/>
      <c r="AV516" s="16"/>
      <c r="AW516" s="16"/>
      <c r="AX516" s="16"/>
      <c r="AY516" s="16"/>
      <c r="AZ516" s="16"/>
      <c r="BA516" s="16"/>
    </row>
    <row r="517" spans="1:53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  <c r="AO517" s="16"/>
      <c r="AP517" s="16"/>
      <c r="AQ517" s="16"/>
      <c r="AR517" s="16"/>
      <c r="AS517" s="16"/>
      <c r="AT517" s="16"/>
      <c r="AU517" s="16"/>
      <c r="AV517" s="16"/>
      <c r="AW517" s="16"/>
      <c r="AX517" s="16"/>
      <c r="AY517" s="16"/>
      <c r="AZ517" s="16"/>
      <c r="BA517" s="16"/>
    </row>
    <row r="518" spans="1:53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  <c r="AO518" s="16"/>
      <c r="AP518" s="16"/>
      <c r="AQ518" s="16"/>
      <c r="AR518" s="16"/>
      <c r="AS518" s="16"/>
      <c r="AT518" s="16"/>
      <c r="AU518" s="16"/>
      <c r="AV518" s="16"/>
      <c r="AW518" s="16"/>
      <c r="AX518" s="16"/>
      <c r="AY518" s="16"/>
      <c r="AZ518" s="16"/>
      <c r="BA518" s="16"/>
    </row>
    <row r="519" spans="1:53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  <c r="AO519" s="16"/>
      <c r="AP519" s="16"/>
      <c r="AQ519" s="16"/>
      <c r="AR519" s="16"/>
      <c r="AS519" s="16"/>
      <c r="AT519" s="16"/>
      <c r="AU519" s="16"/>
      <c r="AV519" s="16"/>
      <c r="AW519" s="16"/>
      <c r="AX519" s="16"/>
      <c r="AY519" s="16"/>
      <c r="AZ519" s="16"/>
      <c r="BA519" s="16"/>
    </row>
    <row r="520" spans="1:53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  <c r="AO520" s="16"/>
      <c r="AP520" s="16"/>
      <c r="AQ520" s="16"/>
      <c r="AR520" s="16"/>
      <c r="AS520" s="16"/>
      <c r="AT520" s="16"/>
      <c r="AU520" s="16"/>
      <c r="AV520" s="16"/>
      <c r="AW520" s="16"/>
      <c r="AX520" s="16"/>
      <c r="AY520" s="16"/>
      <c r="AZ520" s="16"/>
      <c r="BA520" s="16"/>
    </row>
    <row r="521" spans="1:53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  <c r="AO521" s="16"/>
      <c r="AP521" s="16"/>
      <c r="AQ521" s="16"/>
      <c r="AR521" s="16"/>
      <c r="AS521" s="16"/>
      <c r="AT521" s="16"/>
      <c r="AU521" s="16"/>
      <c r="AV521" s="16"/>
      <c r="AW521" s="16"/>
      <c r="AX521" s="16"/>
      <c r="AY521" s="16"/>
      <c r="AZ521" s="16"/>
      <c r="BA521" s="16"/>
    </row>
    <row r="522" spans="1:53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  <c r="AO522" s="16"/>
      <c r="AP522" s="16"/>
      <c r="AQ522" s="16"/>
      <c r="AR522" s="16"/>
      <c r="AS522" s="16"/>
      <c r="AT522" s="16"/>
      <c r="AU522" s="16"/>
      <c r="AV522" s="16"/>
      <c r="AW522" s="16"/>
      <c r="AX522" s="16"/>
      <c r="AY522" s="16"/>
      <c r="AZ522" s="16"/>
      <c r="BA522" s="16"/>
    </row>
    <row r="523" spans="1:53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  <c r="AO523" s="16"/>
      <c r="AP523" s="16"/>
      <c r="AQ523" s="16"/>
      <c r="AR523" s="16"/>
      <c r="AS523" s="16"/>
      <c r="AT523" s="16"/>
      <c r="AU523" s="16"/>
      <c r="AV523" s="16"/>
      <c r="AW523" s="16"/>
      <c r="AX523" s="16"/>
      <c r="AY523" s="16"/>
      <c r="AZ523" s="16"/>
      <c r="BA523" s="16"/>
    </row>
    <row r="524" spans="1:53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  <c r="AO524" s="16"/>
      <c r="AP524" s="16"/>
      <c r="AQ524" s="16"/>
      <c r="AR524" s="16"/>
      <c r="AS524" s="16"/>
      <c r="AT524" s="16"/>
      <c r="AU524" s="16"/>
      <c r="AV524" s="16"/>
      <c r="AW524" s="16"/>
      <c r="AX524" s="16"/>
      <c r="AY524" s="16"/>
      <c r="AZ524" s="16"/>
      <c r="BA524" s="16"/>
    </row>
    <row r="525" spans="1:53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  <c r="AO525" s="16"/>
      <c r="AP525" s="16"/>
      <c r="AQ525" s="16"/>
      <c r="AR525" s="16"/>
      <c r="AS525" s="16"/>
      <c r="AT525" s="16"/>
      <c r="AU525" s="16"/>
      <c r="AV525" s="16"/>
      <c r="AW525" s="16"/>
      <c r="AX525" s="16"/>
      <c r="AY525" s="16"/>
      <c r="AZ525" s="16"/>
      <c r="BA525" s="16"/>
    </row>
    <row r="526" spans="1:53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  <c r="AO526" s="16"/>
      <c r="AP526" s="16"/>
      <c r="AQ526" s="16"/>
      <c r="AR526" s="16"/>
      <c r="AS526" s="16"/>
      <c r="AT526" s="16"/>
      <c r="AU526" s="16"/>
      <c r="AV526" s="16"/>
      <c r="AW526" s="16"/>
      <c r="AX526" s="16"/>
      <c r="AY526" s="16"/>
      <c r="AZ526" s="16"/>
      <c r="BA526" s="16"/>
    </row>
    <row r="527" spans="1:53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  <c r="AO527" s="16"/>
      <c r="AP527" s="16"/>
      <c r="AQ527" s="16"/>
      <c r="AR527" s="16"/>
      <c r="AS527" s="16"/>
      <c r="AT527" s="16"/>
      <c r="AU527" s="16"/>
      <c r="AV527" s="16"/>
      <c r="AW527" s="16"/>
      <c r="AX527" s="16"/>
      <c r="AY527" s="16"/>
      <c r="AZ527" s="16"/>
      <c r="BA527" s="16"/>
    </row>
    <row r="528" spans="1:53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  <c r="AO528" s="16"/>
      <c r="AP528" s="16"/>
      <c r="AQ528" s="16"/>
      <c r="AR528" s="16"/>
      <c r="AS528" s="16"/>
      <c r="AT528" s="16"/>
      <c r="AU528" s="16"/>
      <c r="AV528" s="16"/>
      <c r="AW528" s="16"/>
      <c r="AX528" s="16"/>
      <c r="AY528" s="16"/>
      <c r="AZ528" s="16"/>
      <c r="BA528" s="16"/>
    </row>
    <row r="529" spans="1:53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  <c r="AO529" s="16"/>
      <c r="AP529" s="16"/>
      <c r="AQ529" s="16"/>
      <c r="AR529" s="16"/>
      <c r="AS529" s="16"/>
      <c r="AT529" s="16"/>
      <c r="AU529" s="16"/>
      <c r="AV529" s="16"/>
      <c r="AW529" s="16"/>
      <c r="AX529" s="16"/>
      <c r="AY529" s="16"/>
      <c r="AZ529" s="16"/>
      <c r="BA529" s="16"/>
    </row>
    <row r="530" spans="1:53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  <c r="AO530" s="16"/>
      <c r="AP530" s="16"/>
      <c r="AQ530" s="16"/>
      <c r="AR530" s="16"/>
      <c r="AS530" s="16"/>
      <c r="AT530" s="16"/>
      <c r="AU530" s="16"/>
      <c r="AV530" s="16"/>
      <c r="AW530" s="16"/>
      <c r="AX530" s="16"/>
      <c r="AY530" s="16"/>
      <c r="AZ530" s="16"/>
      <c r="BA530" s="16"/>
    </row>
    <row r="531" spans="1:53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  <c r="AO531" s="16"/>
      <c r="AP531" s="16"/>
      <c r="AQ531" s="16"/>
      <c r="AR531" s="16"/>
      <c r="AS531" s="16"/>
      <c r="AT531" s="16"/>
      <c r="AU531" s="16"/>
      <c r="AV531" s="16"/>
      <c r="AW531" s="16"/>
      <c r="AX531" s="16"/>
      <c r="AY531" s="16"/>
      <c r="AZ531" s="16"/>
      <c r="BA531" s="16"/>
    </row>
    <row r="532" spans="1:53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  <c r="AO532" s="16"/>
      <c r="AP532" s="16"/>
      <c r="AQ532" s="16"/>
      <c r="AR532" s="16"/>
      <c r="AS532" s="16"/>
      <c r="AT532" s="16"/>
      <c r="AU532" s="16"/>
      <c r="AV532" s="16"/>
      <c r="AW532" s="16"/>
      <c r="AX532" s="16"/>
      <c r="AY532" s="16"/>
      <c r="AZ532" s="16"/>
      <c r="BA532" s="16"/>
    </row>
    <row r="533" spans="1:53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  <c r="AO533" s="16"/>
      <c r="AP533" s="16"/>
      <c r="AQ533" s="16"/>
      <c r="AR533" s="16"/>
      <c r="AS533" s="16"/>
      <c r="AT533" s="16"/>
      <c r="AU533" s="16"/>
      <c r="AV533" s="16"/>
      <c r="AW533" s="16"/>
      <c r="AX533" s="16"/>
      <c r="AY533" s="16"/>
      <c r="AZ533" s="16"/>
      <c r="BA533" s="16"/>
    </row>
    <row r="534" spans="1:53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  <c r="AO534" s="16"/>
      <c r="AP534" s="16"/>
      <c r="AQ534" s="16"/>
      <c r="AR534" s="16"/>
      <c r="AS534" s="16"/>
      <c r="AT534" s="16"/>
      <c r="AU534" s="16"/>
      <c r="AV534" s="16"/>
      <c r="AW534" s="16"/>
      <c r="AX534" s="16"/>
      <c r="AY534" s="16"/>
      <c r="AZ534" s="16"/>
      <c r="BA534" s="16"/>
    </row>
    <row r="535" spans="1:53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  <c r="AO535" s="16"/>
      <c r="AP535" s="16"/>
      <c r="AQ535" s="16"/>
      <c r="AR535" s="16"/>
      <c r="AS535" s="16"/>
      <c r="AT535" s="16"/>
      <c r="AU535" s="16"/>
      <c r="AV535" s="16"/>
      <c r="AW535" s="16"/>
      <c r="AX535" s="16"/>
      <c r="AY535" s="16"/>
      <c r="AZ535" s="16"/>
      <c r="BA535" s="16"/>
    </row>
    <row r="536" spans="1:53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  <c r="AO536" s="16"/>
      <c r="AP536" s="16"/>
      <c r="AQ536" s="16"/>
      <c r="AR536" s="16"/>
      <c r="AS536" s="16"/>
      <c r="AT536" s="16"/>
      <c r="AU536" s="16"/>
      <c r="AV536" s="16"/>
      <c r="AW536" s="16"/>
      <c r="AX536" s="16"/>
      <c r="AY536" s="16"/>
      <c r="AZ536" s="16"/>
      <c r="BA536" s="16"/>
    </row>
    <row r="537" spans="1:53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  <c r="AO537" s="16"/>
      <c r="AP537" s="16"/>
      <c r="AQ537" s="16"/>
      <c r="AR537" s="16"/>
      <c r="AS537" s="16"/>
      <c r="AT537" s="16"/>
      <c r="AU537" s="16"/>
      <c r="AV537" s="16"/>
      <c r="AW537" s="16"/>
      <c r="AX537" s="16"/>
      <c r="AY537" s="16"/>
      <c r="AZ537" s="16"/>
      <c r="BA537" s="16"/>
    </row>
    <row r="538" spans="1:53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  <c r="AO538" s="16"/>
      <c r="AP538" s="16"/>
      <c r="AQ538" s="16"/>
      <c r="AR538" s="16"/>
      <c r="AS538" s="16"/>
      <c r="AT538" s="16"/>
      <c r="AU538" s="16"/>
      <c r="AV538" s="16"/>
      <c r="AW538" s="16"/>
      <c r="AX538" s="16"/>
      <c r="AY538" s="16"/>
      <c r="AZ538" s="16"/>
      <c r="BA538" s="16"/>
    </row>
    <row r="539" spans="1:53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  <c r="AO539" s="16"/>
      <c r="AP539" s="16"/>
      <c r="AQ539" s="16"/>
      <c r="AR539" s="16"/>
      <c r="AS539" s="16"/>
      <c r="AT539" s="16"/>
      <c r="AU539" s="16"/>
      <c r="AV539" s="16"/>
      <c r="AW539" s="16"/>
      <c r="AX539" s="16"/>
      <c r="AY539" s="16"/>
      <c r="AZ539" s="16"/>
      <c r="BA539" s="16"/>
    </row>
    <row r="540" spans="1:53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  <c r="AO540" s="16"/>
      <c r="AP540" s="16"/>
      <c r="AQ540" s="16"/>
      <c r="AR540" s="16"/>
      <c r="AS540" s="16"/>
      <c r="AT540" s="16"/>
      <c r="AU540" s="16"/>
      <c r="AV540" s="16"/>
      <c r="AW540" s="16"/>
      <c r="AX540" s="16"/>
      <c r="AY540" s="16"/>
      <c r="AZ540" s="16"/>
      <c r="BA540" s="16"/>
    </row>
    <row r="541" spans="1:53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  <c r="AO541" s="16"/>
      <c r="AP541" s="16"/>
      <c r="AQ541" s="16"/>
      <c r="AR541" s="16"/>
      <c r="AS541" s="16"/>
      <c r="AT541" s="16"/>
      <c r="AU541" s="16"/>
      <c r="AV541" s="16"/>
      <c r="AW541" s="16"/>
      <c r="AX541" s="16"/>
      <c r="AY541" s="16"/>
      <c r="AZ541" s="16"/>
      <c r="BA541" s="16"/>
    </row>
    <row r="542" spans="1:53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  <c r="AO542" s="16"/>
      <c r="AP542" s="16"/>
      <c r="AQ542" s="16"/>
      <c r="AR542" s="16"/>
      <c r="AS542" s="16"/>
      <c r="AT542" s="16"/>
      <c r="AU542" s="16"/>
      <c r="AV542" s="16"/>
      <c r="AW542" s="16"/>
      <c r="AX542" s="16"/>
      <c r="AY542" s="16"/>
      <c r="AZ542" s="16"/>
      <c r="BA542" s="16"/>
    </row>
    <row r="543" spans="1:53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  <c r="AO543" s="16"/>
      <c r="AP543" s="16"/>
      <c r="AQ543" s="16"/>
      <c r="AR543" s="16"/>
      <c r="AS543" s="16"/>
      <c r="AT543" s="16"/>
      <c r="AU543" s="16"/>
      <c r="AV543" s="16"/>
      <c r="AW543" s="16"/>
      <c r="AX543" s="16"/>
      <c r="AY543" s="16"/>
      <c r="AZ543" s="16"/>
      <c r="BA543" s="16"/>
    </row>
    <row r="544" spans="1:53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6"/>
      <c r="AJ544" s="16"/>
      <c r="AK544" s="16"/>
      <c r="AL544" s="16"/>
      <c r="AM544" s="16"/>
      <c r="AN544" s="16"/>
      <c r="AO544" s="16"/>
      <c r="AP544" s="16"/>
      <c r="AQ544" s="16"/>
      <c r="AR544" s="16"/>
      <c r="AS544" s="16"/>
      <c r="AT544" s="16"/>
      <c r="AU544" s="16"/>
      <c r="AV544" s="16"/>
      <c r="AW544" s="16"/>
      <c r="AX544" s="16"/>
      <c r="AY544" s="16"/>
      <c r="AZ544" s="16"/>
      <c r="BA544" s="16"/>
    </row>
    <row r="545" spans="1:53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6"/>
      <c r="AJ545" s="16"/>
      <c r="AK545" s="16"/>
      <c r="AL545" s="16"/>
      <c r="AM545" s="16"/>
      <c r="AN545" s="16"/>
      <c r="AO545" s="16"/>
      <c r="AP545" s="16"/>
      <c r="AQ545" s="16"/>
      <c r="AR545" s="16"/>
      <c r="AS545" s="16"/>
      <c r="AT545" s="16"/>
      <c r="AU545" s="16"/>
      <c r="AV545" s="16"/>
      <c r="AW545" s="16"/>
      <c r="AX545" s="16"/>
      <c r="AY545" s="16"/>
      <c r="AZ545" s="16"/>
      <c r="BA545" s="16"/>
    </row>
    <row r="546" spans="1:53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6"/>
      <c r="AJ546" s="16"/>
      <c r="AK546" s="16"/>
      <c r="AL546" s="16"/>
      <c r="AM546" s="16"/>
      <c r="AN546" s="16"/>
      <c r="AO546" s="16"/>
      <c r="AP546" s="16"/>
      <c r="AQ546" s="16"/>
      <c r="AR546" s="16"/>
      <c r="AS546" s="16"/>
      <c r="AT546" s="16"/>
      <c r="AU546" s="16"/>
      <c r="AV546" s="16"/>
      <c r="AW546" s="16"/>
      <c r="AX546" s="16"/>
      <c r="AY546" s="16"/>
      <c r="AZ546" s="16"/>
      <c r="BA546" s="16"/>
    </row>
    <row r="547" spans="1:53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6"/>
      <c r="AJ547" s="16"/>
      <c r="AK547" s="16"/>
      <c r="AL547" s="16"/>
      <c r="AM547" s="16"/>
      <c r="AN547" s="16"/>
      <c r="AO547" s="16"/>
      <c r="AP547" s="16"/>
      <c r="AQ547" s="16"/>
      <c r="AR547" s="16"/>
      <c r="AS547" s="16"/>
      <c r="AT547" s="16"/>
      <c r="AU547" s="16"/>
      <c r="AV547" s="16"/>
      <c r="AW547" s="16"/>
      <c r="AX547" s="16"/>
      <c r="AY547" s="16"/>
      <c r="AZ547" s="16"/>
      <c r="BA547" s="16"/>
    </row>
    <row r="548" spans="1:53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6"/>
      <c r="AJ548" s="16"/>
      <c r="AK548" s="16"/>
      <c r="AL548" s="16"/>
      <c r="AM548" s="16"/>
      <c r="AN548" s="16"/>
      <c r="AO548" s="16"/>
      <c r="AP548" s="16"/>
      <c r="AQ548" s="16"/>
      <c r="AR548" s="16"/>
      <c r="AS548" s="16"/>
      <c r="AT548" s="16"/>
      <c r="AU548" s="16"/>
      <c r="AV548" s="16"/>
      <c r="AW548" s="16"/>
      <c r="AX548" s="16"/>
      <c r="AY548" s="16"/>
      <c r="AZ548" s="16"/>
      <c r="BA548" s="16"/>
    </row>
    <row r="549" spans="1:53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6"/>
      <c r="AJ549" s="16"/>
      <c r="AK549" s="16"/>
      <c r="AL549" s="16"/>
      <c r="AM549" s="16"/>
      <c r="AN549" s="16"/>
      <c r="AO549" s="16"/>
      <c r="AP549" s="16"/>
      <c r="AQ549" s="16"/>
      <c r="AR549" s="16"/>
      <c r="AS549" s="16"/>
      <c r="AT549" s="16"/>
      <c r="AU549" s="16"/>
      <c r="AV549" s="16"/>
      <c r="AW549" s="16"/>
      <c r="AX549" s="16"/>
      <c r="AY549" s="16"/>
      <c r="AZ549" s="16"/>
      <c r="BA549" s="16"/>
    </row>
    <row r="550" spans="1:53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6"/>
      <c r="AJ550" s="16"/>
      <c r="AK550" s="16"/>
      <c r="AL550" s="16"/>
      <c r="AM550" s="16"/>
      <c r="AN550" s="16"/>
      <c r="AO550" s="16"/>
      <c r="AP550" s="16"/>
      <c r="AQ550" s="16"/>
      <c r="AR550" s="16"/>
      <c r="AS550" s="16"/>
      <c r="AT550" s="16"/>
      <c r="AU550" s="16"/>
      <c r="AV550" s="16"/>
      <c r="AW550" s="16"/>
      <c r="AX550" s="16"/>
      <c r="AY550" s="16"/>
      <c r="AZ550" s="16"/>
      <c r="BA550" s="16"/>
    </row>
    <row r="551" spans="1:53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6"/>
      <c r="AJ551" s="16"/>
      <c r="AK551" s="16"/>
      <c r="AL551" s="16"/>
      <c r="AM551" s="16"/>
      <c r="AN551" s="16"/>
      <c r="AO551" s="16"/>
      <c r="AP551" s="16"/>
      <c r="AQ551" s="16"/>
      <c r="AR551" s="16"/>
      <c r="AS551" s="16"/>
      <c r="AT551" s="16"/>
      <c r="AU551" s="16"/>
      <c r="AV551" s="16"/>
      <c r="AW551" s="16"/>
      <c r="AX551" s="16"/>
      <c r="AY551" s="16"/>
      <c r="AZ551" s="16"/>
      <c r="BA551" s="16"/>
    </row>
    <row r="552" spans="1:53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6"/>
      <c r="AJ552" s="16"/>
      <c r="AK552" s="16"/>
      <c r="AL552" s="16"/>
      <c r="AM552" s="16"/>
      <c r="AN552" s="16"/>
      <c r="AO552" s="16"/>
      <c r="AP552" s="16"/>
      <c r="AQ552" s="16"/>
      <c r="AR552" s="16"/>
      <c r="AS552" s="16"/>
      <c r="AT552" s="16"/>
      <c r="AU552" s="16"/>
      <c r="AV552" s="16"/>
      <c r="AW552" s="16"/>
      <c r="AX552" s="16"/>
      <c r="AY552" s="16"/>
      <c r="AZ552" s="16"/>
      <c r="BA552" s="16"/>
    </row>
    <row r="553" spans="1:53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6"/>
      <c r="AJ553" s="16"/>
      <c r="AK553" s="16"/>
      <c r="AL553" s="16"/>
      <c r="AM553" s="16"/>
      <c r="AN553" s="16"/>
      <c r="AO553" s="16"/>
      <c r="AP553" s="16"/>
      <c r="AQ553" s="16"/>
      <c r="AR553" s="16"/>
      <c r="AS553" s="16"/>
      <c r="AT553" s="16"/>
      <c r="AU553" s="16"/>
      <c r="AV553" s="16"/>
      <c r="AW553" s="16"/>
      <c r="AX553" s="16"/>
      <c r="AY553" s="16"/>
      <c r="AZ553" s="16"/>
      <c r="BA553" s="16"/>
    </row>
    <row r="554" spans="1:53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6"/>
      <c r="AJ554" s="16"/>
      <c r="AK554" s="16"/>
      <c r="AL554" s="16"/>
      <c r="AM554" s="16"/>
      <c r="AN554" s="16"/>
      <c r="AO554" s="16"/>
      <c r="AP554" s="16"/>
      <c r="AQ554" s="16"/>
      <c r="AR554" s="16"/>
      <c r="AS554" s="16"/>
      <c r="AT554" s="16"/>
      <c r="AU554" s="16"/>
      <c r="AV554" s="16"/>
      <c r="AW554" s="16"/>
      <c r="AX554" s="16"/>
      <c r="AY554" s="16"/>
      <c r="AZ554" s="16"/>
      <c r="BA554" s="16"/>
    </row>
    <row r="555" spans="1:53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6"/>
      <c r="AJ555" s="16"/>
      <c r="AK555" s="16"/>
      <c r="AL555" s="16"/>
      <c r="AM555" s="16"/>
      <c r="AN555" s="16"/>
      <c r="AO555" s="16"/>
      <c r="AP555" s="16"/>
      <c r="AQ555" s="16"/>
      <c r="AR555" s="16"/>
      <c r="AS555" s="16"/>
      <c r="AT555" s="16"/>
      <c r="AU555" s="16"/>
      <c r="AV555" s="16"/>
      <c r="AW555" s="16"/>
      <c r="AX555" s="16"/>
      <c r="AY555" s="16"/>
      <c r="AZ555" s="16"/>
      <c r="BA555" s="16"/>
    </row>
    <row r="556" spans="1:53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  <c r="AL556" s="16"/>
      <c r="AM556" s="16"/>
      <c r="AN556" s="16"/>
      <c r="AO556" s="16"/>
      <c r="AP556" s="16"/>
      <c r="AQ556" s="16"/>
      <c r="AR556" s="16"/>
      <c r="AS556" s="16"/>
      <c r="AT556" s="16"/>
      <c r="AU556" s="16"/>
      <c r="AV556" s="16"/>
      <c r="AW556" s="16"/>
      <c r="AX556" s="16"/>
      <c r="AY556" s="16"/>
      <c r="AZ556" s="16"/>
      <c r="BA556" s="16"/>
    </row>
    <row r="557" spans="1:53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  <c r="AL557" s="16"/>
      <c r="AM557" s="16"/>
      <c r="AN557" s="16"/>
      <c r="AO557" s="16"/>
      <c r="AP557" s="16"/>
      <c r="AQ557" s="16"/>
      <c r="AR557" s="16"/>
      <c r="AS557" s="16"/>
      <c r="AT557" s="16"/>
      <c r="AU557" s="16"/>
      <c r="AV557" s="16"/>
      <c r="AW557" s="16"/>
      <c r="AX557" s="16"/>
      <c r="AY557" s="16"/>
      <c r="AZ557" s="16"/>
      <c r="BA557" s="16"/>
    </row>
    <row r="558" spans="1:53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  <c r="AL558" s="16"/>
      <c r="AM558" s="16"/>
      <c r="AN558" s="16"/>
      <c r="AO558" s="16"/>
      <c r="AP558" s="16"/>
      <c r="AQ558" s="16"/>
      <c r="AR558" s="16"/>
      <c r="AS558" s="16"/>
      <c r="AT558" s="16"/>
      <c r="AU558" s="16"/>
      <c r="AV558" s="16"/>
      <c r="AW558" s="16"/>
      <c r="AX558" s="16"/>
      <c r="AY558" s="16"/>
      <c r="AZ558" s="16"/>
      <c r="BA558" s="16"/>
    </row>
    <row r="559" spans="1:53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  <c r="AL559" s="16"/>
      <c r="AM559" s="16"/>
      <c r="AN559" s="16"/>
      <c r="AO559" s="16"/>
      <c r="AP559" s="16"/>
      <c r="AQ559" s="16"/>
      <c r="AR559" s="16"/>
      <c r="AS559" s="16"/>
      <c r="AT559" s="16"/>
      <c r="AU559" s="16"/>
      <c r="AV559" s="16"/>
      <c r="AW559" s="16"/>
      <c r="AX559" s="16"/>
      <c r="AY559" s="16"/>
      <c r="AZ559" s="16"/>
      <c r="BA559" s="16"/>
    </row>
    <row r="560" spans="1:53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  <c r="AL560" s="16"/>
      <c r="AM560" s="16"/>
      <c r="AN560" s="16"/>
      <c r="AO560" s="16"/>
      <c r="AP560" s="16"/>
      <c r="AQ560" s="16"/>
      <c r="AR560" s="16"/>
      <c r="AS560" s="16"/>
      <c r="AT560" s="16"/>
      <c r="AU560" s="16"/>
      <c r="AV560" s="16"/>
      <c r="AW560" s="16"/>
      <c r="AX560" s="16"/>
      <c r="AY560" s="16"/>
      <c r="AZ560" s="16"/>
      <c r="BA560" s="16"/>
    </row>
    <row r="561" spans="1:53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  <c r="AL561" s="16"/>
      <c r="AM561" s="16"/>
      <c r="AN561" s="16"/>
      <c r="AO561" s="16"/>
      <c r="AP561" s="16"/>
      <c r="AQ561" s="16"/>
      <c r="AR561" s="16"/>
      <c r="AS561" s="16"/>
      <c r="AT561" s="16"/>
      <c r="AU561" s="16"/>
      <c r="AV561" s="16"/>
      <c r="AW561" s="16"/>
      <c r="AX561" s="16"/>
      <c r="AY561" s="16"/>
      <c r="AZ561" s="16"/>
      <c r="BA561" s="16"/>
    </row>
    <row r="562" spans="1:53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  <c r="AL562" s="16"/>
      <c r="AM562" s="16"/>
      <c r="AN562" s="16"/>
      <c r="AO562" s="16"/>
      <c r="AP562" s="16"/>
      <c r="AQ562" s="16"/>
      <c r="AR562" s="16"/>
      <c r="AS562" s="16"/>
      <c r="AT562" s="16"/>
      <c r="AU562" s="16"/>
      <c r="AV562" s="16"/>
      <c r="AW562" s="16"/>
      <c r="AX562" s="16"/>
      <c r="AY562" s="16"/>
      <c r="AZ562" s="16"/>
      <c r="BA562" s="16"/>
    </row>
    <row r="563" spans="1:53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  <c r="AL563" s="16"/>
      <c r="AM563" s="16"/>
      <c r="AN563" s="16"/>
      <c r="AO563" s="16"/>
      <c r="AP563" s="16"/>
      <c r="AQ563" s="16"/>
      <c r="AR563" s="16"/>
      <c r="AS563" s="16"/>
      <c r="AT563" s="16"/>
      <c r="AU563" s="16"/>
      <c r="AV563" s="16"/>
      <c r="AW563" s="16"/>
      <c r="AX563" s="16"/>
      <c r="AY563" s="16"/>
      <c r="AZ563" s="16"/>
      <c r="BA563" s="16"/>
    </row>
    <row r="564" spans="1:53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6"/>
      <c r="AJ564" s="16"/>
      <c r="AK564" s="16"/>
      <c r="AL564" s="16"/>
      <c r="AM564" s="16"/>
      <c r="AN564" s="16"/>
      <c r="AO564" s="16"/>
      <c r="AP564" s="16"/>
      <c r="AQ564" s="16"/>
      <c r="AR564" s="16"/>
      <c r="AS564" s="16"/>
      <c r="AT564" s="16"/>
      <c r="AU564" s="16"/>
      <c r="AV564" s="16"/>
      <c r="AW564" s="16"/>
      <c r="AX564" s="16"/>
      <c r="AY564" s="16"/>
      <c r="AZ564" s="16"/>
      <c r="BA564" s="16"/>
    </row>
    <row r="565" spans="1:53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6"/>
      <c r="AJ565" s="16"/>
      <c r="AK565" s="16"/>
      <c r="AL565" s="16"/>
      <c r="AM565" s="16"/>
      <c r="AN565" s="16"/>
      <c r="AO565" s="16"/>
      <c r="AP565" s="16"/>
      <c r="AQ565" s="16"/>
      <c r="AR565" s="16"/>
      <c r="AS565" s="16"/>
      <c r="AT565" s="16"/>
      <c r="AU565" s="16"/>
      <c r="AV565" s="16"/>
      <c r="AW565" s="16"/>
      <c r="AX565" s="16"/>
      <c r="AY565" s="16"/>
      <c r="AZ565" s="16"/>
      <c r="BA565" s="16"/>
    </row>
    <row r="566" spans="1:53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6"/>
      <c r="AJ566" s="16"/>
      <c r="AK566" s="16"/>
      <c r="AL566" s="16"/>
      <c r="AM566" s="16"/>
      <c r="AN566" s="16"/>
      <c r="AO566" s="16"/>
      <c r="AP566" s="16"/>
      <c r="AQ566" s="16"/>
      <c r="AR566" s="16"/>
      <c r="AS566" s="16"/>
      <c r="AT566" s="16"/>
      <c r="AU566" s="16"/>
      <c r="AV566" s="16"/>
      <c r="AW566" s="16"/>
      <c r="AX566" s="16"/>
      <c r="AY566" s="16"/>
      <c r="AZ566" s="16"/>
      <c r="BA566" s="16"/>
    </row>
    <row r="567" spans="1:53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6"/>
      <c r="AJ567" s="16"/>
      <c r="AK567" s="16"/>
      <c r="AL567" s="16"/>
      <c r="AM567" s="16"/>
      <c r="AN567" s="16"/>
      <c r="AO567" s="16"/>
      <c r="AP567" s="16"/>
      <c r="AQ567" s="16"/>
      <c r="AR567" s="16"/>
      <c r="AS567" s="16"/>
      <c r="AT567" s="16"/>
      <c r="AU567" s="16"/>
      <c r="AV567" s="16"/>
      <c r="AW567" s="16"/>
      <c r="AX567" s="16"/>
      <c r="AY567" s="16"/>
      <c r="AZ567" s="16"/>
      <c r="BA567" s="16"/>
    </row>
    <row r="568" spans="1:53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6"/>
      <c r="AJ568" s="16"/>
      <c r="AK568" s="16"/>
      <c r="AL568" s="16"/>
      <c r="AM568" s="16"/>
      <c r="AN568" s="16"/>
      <c r="AO568" s="16"/>
      <c r="AP568" s="16"/>
      <c r="AQ568" s="16"/>
      <c r="AR568" s="16"/>
      <c r="AS568" s="16"/>
      <c r="AT568" s="16"/>
      <c r="AU568" s="16"/>
      <c r="AV568" s="16"/>
      <c r="AW568" s="16"/>
      <c r="AX568" s="16"/>
      <c r="AY568" s="16"/>
      <c r="AZ568" s="16"/>
      <c r="BA568" s="16"/>
    </row>
    <row r="569" spans="1:53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6"/>
      <c r="AJ569" s="16"/>
      <c r="AK569" s="16"/>
      <c r="AL569" s="16"/>
      <c r="AM569" s="16"/>
      <c r="AN569" s="16"/>
      <c r="AO569" s="16"/>
      <c r="AP569" s="16"/>
      <c r="AQ569" s="16"/>
      <c r="AR569" s="16"/>
      <c r="AS569" s="16"/>
      <c r="AT569" s="16"/>
      <c r="AU569" s="16"/>
      <c r="AV569" s="16"/>
      <c r="AW569" s="16"/>
      <c r="AX569" s="16"/>
      <c r="AY569" s="16"/>
      <c r="AZ569" s="16"/>
      <c r="BA569" s="16"/>
    </row>
    <row r="570" spans="1:53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6"/>
      <c r="AJ570" s="16"/>
      <c r="AK570" s="16"/>
      <c r="AL570" s="16"/>
      <c r="AM570" s="16"/>
      <c r="AN570" s="16"/>
      <c r="AO570" s="16"/>
      <c r="AP570" s="16"/>
      <c r="AQ570" s="16"/>
      <c r="AR570" s="16"/>
      <c r="AS570" s="16"/>
      <c r="AT570" s="16"/>
      <c r="AU570" s="16"/>
      <c r="AV570" s="16"/>
      <c r="AW570" s="16"/>
      <c r="AX570" s="16"/>
      <c r="AY570" s="16"/>
      <c r="AZ570" s="16"/>
      <c r="BA570" s="16"/>
    </row>
    <row r="571" spans="1:53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6"/>
      <c r="AJ571" s="16"/>
      <c r="AK571" s="16"/>
      <c r="AL571" s="16"/>
      <c r="AM571" s="16"/>
      <c r="AN571" s="16"/>
      <c r="AO571" s="16"/>
      <c r="AP571" s="16"/>
      <c r="AQ571" s="16"/>
      <c r="AR571" s="16"/>
      <c r="AS571" s="16"/>
      <c r="AT571" s="16"/>
      <c r="AU571" s="16"/>
      <c r="AV571" s="16"/>
      <c r="AW571" s="16"/>
      <c r="AX571" s="16"/>
      <c r="AY571" s="16"/>
      <c r="AZ571" s="16"/>
      <c r="BA571" s="16"/>
    </row>
    <row r="572" spans="1:53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6"/>
      <c r="AJ572" s="16"/>
      <c r="AK572" s="16"/>
      <c r="AL572" s="16"/>
      <c r="AM572" s="16"/>
      <c r="AN572" s="16"/>
      <c r="AO572" s="16"/>
      <c r="AP572" s="16"/>
      <c r="AQ572" s="16"/>
      <c r="AR572" s="16"/>
      <c r="AS572" s="16"/>
      <c r="AT572" s="16"/>
      <c r="AU572" s="16"/>
      <c r="AV572" s="16"/>
      <c r="AW572" s="16"/>
      <c r="AX572" s="16"/>
      <c r="AY572" s="16"/>
      <c r="AZ572" s="16"/>
      <c r="BA572" s="16"/>
    </row>
    <row r="573" spans="1:53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6"/>
      <c r="AJ573" s="16"/>
      <c r="AK573" s="16"/>
      <c r="AL573" s="16"/>
      <c r="AM573" s="16"/>
      <c r="AN573" s="16"/>
      <c r="AO573" s="16"/>
      <c r="AP573" s="16"/>
      <c r="AQ573" s="16"/>
      <c r="AR573" s="16"/>
      <c r="AS573" s="16"/>
      <c r="AT573" s="16"/>
      <c r="AU573" s="16"/>
      <c r="AV573" s="16"/>
      <c r="AW573" s="16"/>
      <c r="AX573" s="16"/>
      <c r="AY573" s="16"/>
      <c r="AZ573" s="16"/>
      <c r="BA573" s="16"/>
    </row>
    <row r="574" spans="1:53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6"/>
      <c r="AJ574" s="16"/>
      <c r="AK574" s="16"/>
      <c r="AL574" s="16"/>
      <c r="AM574" s="16"/>
      <c r="AN574" s="16"/>
      <c r="AO574" s="16"/>
      <c r="AP574" s="16"/>
      <c r="AQ574" s="16"/>
      <c r="AR574" s="16"/>
      <c r="AS574" s="16"/>
      <c r="AT574" s="16"/>
      <c r="AU574" s="16"/>
      <c r="AV574" s="16"/>
      <c r="AW574" s="16"/>
      <c r="AX574" s="16"/>
      <c r="AY574" s="16"/>
      <c r="AZ574" s="16"/>
      <c r="BA574" s="16"/>
    </row>
    <row r="575" spans="1:53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6"/>
      <c r="AJ575" s="16"/>
      <c r="AK575" s="16"/>
      <c r="AL575" s="16"/>
      <c r="AM575" s="16"/>
      <c r="AN575" s="16"/>
      <c r="AO575" s="16"/>
      <c r="AP575" s="16"/>
      <c r="AQ575" s="16"/>
      <c r="AR575" s="16"/>
      <c r="AS575" s="16"/>
      <c r="AT575" s="16"/>
      <c r="AU575" s="16"/>
      <c r="AV575" s="16"/>
      <c r="AW575" s="16"/>
      <c r="AX575" s="16"/>
      <c r="AY575" s="16"/>
      <c r="AZ575" s="16"/>
      <c r="BA575" s="16"/>
    </row>
    <row r="576" spans="1:53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6"/>
      <c r="AJ576" s="16"/>
      <c r="AK576" s="16"/>
      <c r="AL576" s="16"/>
      <c r="AM576" s="16"/>
      <c r="AN576" s="16"/>
      <c r="AO576" s="16"/>
      <c r="AP576" s="16"/>
      <c r="AQ576" s="16"/>
      <c r="AR576" s="16"/>
      <c r="AS576" s="16"/>
      <c r="AT576" s="16"/>
      <c r="AU576" s="16"/>
      <c r="AV576" s="16"/>
      <c r="AW576" s="16"/>
      <c r="AX576" s="16"/>
      <c r="AY576" s="16"/>
      <c r="AZ576" s="16"/>
      <c r="BA576" s="16"/>
    </row>
    <row r="577" spans="1:53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6"/>
      <c r="AJ577" s="16"/>
      <c r="AK577" s="16"/>
      <c r="AL577" s="16"/>
      <c r="AM577" s="16"/>
      <c r="AN577" s="16"/>
      <c r="AO577" s="16"/>
      <c r="AP577" s="16"/>
      <c r="AQ577" s="16"/>
      <c r="AR577" s="16"/>
      <c r="AS577" s="16"/>
      <c r="AT577" s="16"/>
      <c r="AU577" s="16"/>
      <c r="AV577" s="16"/>
      <c r="AW577" s="16"/>
      <c r="AX577" s="16"/>
      <c r="AY577" s="16"/>
      <c r="AZ577" s="16"/>
      <c r="BA577" s="16"/>
    </row>
    <row r="578" spans="1:53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6"/>
      <c r="AJ578" s="16"/>
      <c r="AK578" s="16"/>
      <c r="AL578" s="16"/>
      <c r="AM578" s="16"/>
      <c r="AN578" s="16"/>
      <c r="AO578" s="16"/>
      <c r="AP578" s="16"/>
      <c r="AQ578" s="16"/>
      <c r="AR578" s="16"/>
      <c r="AS578" s="16"/>
      <c r="AT578" s="16"/>
      <c r="AU578" s="16"/>
      <c r="AV578" s="16"/>
      <c r="AW578" s="16"/>
      <c r="AX578" s="16"/>
      <c r="AY578" s="16"/>
      <c r="AZ578" s="16"/>
      <c r="BA578" s="16"/>
    </row>
    <row r="579" spans="1:53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6"/>
      <c r="AJ579" s="16"/>
      <c r="AK579" s="16"/>
      <c r="AL579" s="16"/>
      <c r="AM579" s="16"/>
      <c r="AN579" s="16"/>
      <c r="AO579" s="16"/>
      <c r="AP579" s="16"/>
      <c r="AQ579" s="16"/>
      <c r="AR579" s="16"/>
      <c r="AS579" s="16"/>
      <c r="AT579" s="16"/>
      <c r="AU579" s="16"/>
      <c r="AV579" s="16"/>
      <c r="AW579" s="16"/>
      <c r="AX579" s="16"/>
      <c r="AY579" s="16"/>
      <c r="AZ579" s="16"/>
      <c r="BA579" s="16"/>
    </row>
    <row r="580" spans="1:53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6"/>
      <c r="AJ580" s="16"/>
      <c r="AK580" s="16"/>
      <c r="AL580" s="16"/>
      <c r="AM580" s="16"/>
      <c r="AN580" s="16"/>
      <c r="AO580" s="16"/>
      <c r="AP580" s="16"/>
      <c r="AQ580" s="16"/>
      <c r="AR580" s="16"/>
      <c r="AS580" s="16"/>
      <c r="AT580" s="16"/>
      <c r="AU580" s="16"/>
      <c r="AV580" s="16"/>
      <c r="AW580" s="16"/>
      <c r="AX580" s="16"/>
      <c r="AY580" s="16"/>
      <c r="AZ580" s="16"/>
      <c r="BA580" s="16"/>
    </row>
    <row r="581" spans="1:53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6"/>
      <c r="AJ581" s="16"/>
      <c r="AK581" s="16"/>
      <c r="AL581" s="16"/>
      <c r="AM581" s="16"/>
      <c r="AN581" s="16"/>
      <c r="AO581" s="16"/>
      <c r="AP581" s="16"/>
      <c r="AQ581" s="16"/>
      <c r="AR581" s="16"/>
      <c r="AS581" s="16"/>
      <c r="AT581" s="16"/>
      <c r="AU581" s="16"/>
      <c r="AV581" s="16"/>
      <c r="AW581" s="16"/>
      <c r="AX581" s="16"/>
      <c r="AY581" s="16"/>
      <c r="AZ581" s="16"/>
      <c r="BA581" s="16"/>
    </row>
    <row r="582" spans="1:53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6"/>
      <c r="AJ582" s="16"/>
      <c r="AK582" s="16"/>
      <c r="AL582" s="16"/>
      <c r="AM582" s="16"/>
      <c r="AN582" s="16"/>
      <c r="AO582" s="16"/>
      <c r="AP582" s="16"/>
      <c r="AQ582" s="16"/>
      <c r="AR582" s="16"/>
      <c r="AS582" s="16"/>
      <c r="AT582" s="16"/>
      <c r="AU582" s="16"/>
      <c r="AV582" s="16"/>
      <c r="AW582" s="16"/>
      <c r="AX582" s="16"/>
      <c r="AY582" s="16"/>
      <c r="AZ582" s="16"/>
      <c r="BA582" s="16"/>
    </row>
    <row r="583" spans="1:53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6"/>
      <c r="AJ583" s="16"/>
      <c r="AK583" s="16"/>
      <c r="AL583" s="16"/>
      <c r="AM583" s="16"/>
      <c r="AN583" s="16"/>
      <c r="AO583" s="16"/>
      <c r="AP583" s="16"/>
      <c r="AQ583" s="16"/>
      <c r="AR583" s="16"/>
      <c r="AS583" s="16"/>
      <c r="AT583" s="16"/>
      <c r="AU583" s="16"/>
      <c r="AV583" s="16"/>
      <c r="AW583" s="16"/>
      <c r="AX583" s="16"/>
      <c r="AY583" s="16"/>
      <c r="AZ583" s="16"/>
      <c r="BA583" s="16"/>
    </row>
    <row r="584" spans="1:53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6"/>
      <c r="AJ584" s="16"/>
      <c r="AK584" s="16"/>
      <c r="AL584" s="16"/>
      <c r="AM584" s="16"/>
      <c r="AN584" s="16"/>
      <c r="AO584" s="16"/>
      <c r="AP584" s="16"/>
      <c r="AQ584" s="16"/>
      <c r="AR584" s="16"/>
      <c r="AS584" s="16"/>
      <c r="AT584" s="16"/>
      <c r="AU584" s="16"/>
      <c r="AV584" s="16"/>
      <c r="AW584" s="16"/>
      <c r="AX584" s="16"/>
      <c r="AY584" s="16"/>
      <c r="AZ584" s="16"/>
      <c r="BA584" s="16"/>
    </row>
    <row r="585" spans="1:53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16"/>
      <c r="AQ585" s="16"/>
      <c r="AR585" s="16"/>
      <c r="AS585" s="16"/>
      <c r="AT585" s="16"/>
      <c r="AU585" s="16"/>
      <c r="AV585" s="16"/>
      <c r="AW585" s="16"/>
      <c r="AX585" s="16"/>
      <c r="AY585" s="16"/>
      <c r="AZ585" s="16"/>
      <c r="BA585" s="16"/>
    </row>
    <row r="586" spans="1:53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6"/>
      <c r="AJ586" s="16"/>
      <c r="AK586" s="16"/>
      <c r="AL586" s="16"/>
      <c r="AM586" s="16"/>
      <c r="AN586" s="16"/>
      <c r="AO586" s="16"/>
      <c r="AP586" s="16"/>
      <c r="AQ586" s="16"/>
      <c r="AR586" s="16"/>
      <c r="AS586" s="16"/>
      <c r="AT586" s="16"/>
      <c r="AU586" s="16"/>
      <c r="AV586" s="16"/>
      <c r="AW586" s="16"/>
      <c r="AX586" s="16"/>
      <c r="AY586" s="16"/>
      <c r="AZ586" s="16"/>
      <c r="BA586" s="16"/>
    </row>
    <row r="587" spans="1:53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6"/>
      <c r="AJ587" s="16"/>
      <c r="AK587" s="16"/>
      <c r="AL587" s="16"/>
      <c r="AM587" s="16"/>
      <c r="AN587" s="16"/>
      <c r="AO587" s="16"/>
      <c r="AP587" s="16"/>
      <c r="AQ587" s="16"/>
      <c r="AR587" s="16"/>
      <c r="AS587" s="16"/>
      <c r="AT587" s="16"/>
      <c r="AU587" s="16"/>
      <c r="AV587" s="16"/>
      <c r="AW587" s="16"/>
      <c r="AX587" s="16"/>
      <c r="AY587" s="16"/>
      <c r="AZ587" s="16"/>
      <c r="BA587" s="16"/>
    </row>
    <row r="588" spans="1:53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6"/>
      <c r="AJ588" s="16"/>
      <c r="AK588" s="16"/>
      <c r="AL588" s="16"/>
      <c r="AM588" s="16"/>
      <c r="AN588" s="16"/>
      <c r="AO588" s="16"/>
      <c r="AP588" s="16"/>
      <c r="AQ588" s="16"/>
      <c r="AR588" s="16"/>
      <c r="AS588" s="16"/>
      <c r="AT588" s="16"/>
      <c r="AU588" s="16"/>
      <c r="AV588" s="16"/>
      <c r="AW588" s="16"/>
      <c r="AX588" s="16"/>
      <c r="AY588" s="16"/>
      <c r="AZ588" s="16"/>
      <c r="BA588" s="16"/>
    </row>
    <row r="589" spans="1:53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  <c r="AA589" s="16"/>
      <c r="AB589" s="16"/>
      <c r="AC589" s="16"/>
      <c r="AD589" s="16"/>
      <c r="AE589" s="16"/>
      <c r="AF589" s="16"/>
      <c r="AG589" s="16"/>
      <c r="AH589" s="16"/>
      <c r="AI589" s="16"/>
      <c r="AJ589" s="16"/>
      <c r="AK589" s="16"/>
      <c r="AL589" s="16"/>
      <c r="AM589" s="16"/>
      <c r="AN589" s="16"/>
      <c r="AO589" s="16"/>
      <c r="AP589" s="16"/>
      <c r="AQ589" s="16"/>
      <c r="AR589" s="16"/>
      <c r="AS589" s="16"/>
      <c r="AT589" s="16"/>
      <c r="AU589" s="16"/>
      <c r="AV589" s="16"/>
      <c r="AW589" s="16"/>
      <c r="AX589" s="16"/>
      <c r="AY589" s="16"/>
      <c r="AZ589" s="16"/>
      <c r="BA589" s="16"/>
    </row>
    <row r="590" spans="1:53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  <c r="AA590" s="16"/>
      <c r="AB590" s="16"/>
      <c r="AC590" s="16"/>
      <c r="AD590" s="16"/>
      <c r="AE590" s="16"/>
      <c r="AF590" s="16"/>
      <c r="AG590" s="16"/>
      <c r="AH590" s="16"/>
      <c r="AI590" s="16"/>
      <c r="AJ590" s="16"/>
      <c r="AK590" s="16"/>
      <c r="AL590" s="16"/>
      <c r="AM590" s="16"/>
      <c r="AN590" s="16"/>
      <c r="AO590" s="16"/>
      <c r="AP590" s="16"/>
      <c r="AQ590" s="16"/>
      <c r="AR590" s="16"/>
      <c r="AS590" s="16"/>
      <c r="AT590" s="16"/>
      <c r="AU590" s="16"/>
      <c r="AV590" s="16"/>
      <c r="AW590" s="16"/>
      <c r="AX590" s="16"/>
      <c r="AY590" s="16"/>
      <c r="AZ590" s="16"/>
      <c r="BA590" s="16"/>
    </row>
    <row r="591" spans="1:53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  <c r="AA591" s="16"/>
      <c r="AB591" s="16"/>
      <c r="AC591" s="16"/>
      <c r="AD591" s="16"/>
      <c r="AE591" s="16"/>
      <c r="AF591" s="16"/>
      <c r="AG591" s="16"/>
      <c r="AH591" s="16"/>
      <c r="AI591" s="16"/>
      <c r="AJ591" s="16"/>
      <c r="AK591" s="16"/>
      <c r="AL591" s="16"/>
      <c r="AM591" s="16"/>
      <c r="AN591" s="16"/>
      <c r="AO591" s="16"/>
      <c r="AP591" s="16"/>
      <c r="AQ591" s="16"/>
      <c r="AR591" s="16"/>
      <c r="AS591" s="16"/>
      <c r="AT591" s="16"/>
      <c r="AU591" s="16"/>
      <c r="AV591" s="16"/>
      <c r="AW591" s="16"/>
      <c r="AX591" s="16"/>
      <c r="AY591" s="16"/>
      <c r="AZ591" s="16"/>
      <c r="BA591" s="16"/>
    </row>
    <row r="592" spans="1:53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  <c r="AL592" s="16"/>
      <c r="AM592" s="16"/>
      <c r="AN592" s="16"/>
      <c r="AO592" s="16"/>
      <c r="AP592" s="16"/>
      <c r="AQ592" s="16"/>
      <c r="AR592" s="16"/>
      <c r="AS592" s="16"/>
      <c r="AT592" s="16"/>
      <c r="AU592" s="16"/>
      <c r="AV592" s="16"/>
      <c r="AW592" s="16"/>
      <c r="AX592" s="16"/>
      <c r="AY592" s="16"/>
      <c r="AZ592" s="16"/>
      <c r="BA592" s="16"/>
    </row>
    <row r="593" spans="1:53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  <c r="AL593" s="16"/>
      <c r="AM593" s="16"/>
      <c r="AN593" s="16"/>
      <c r="AO593" s="16"/>
      <c r="AP593" s="16"/>
      <c r="AQ593" s="16"/>
      <c r="AR593" s="16"/>
      <c r="AS593" s="16"/>
      <c r="AT593" s="16"/>
      <c r="AU593" s="16"/>
      <c r="AV593" s="16"/>
      <c r="AW593" s="16"/>
      <c r="AX593" s="16"/>
      <c r="AY593" s="16"/>
      <c r="AZ593" s="16"/>
      <c r="BA593" s="16"/>
    </row>
    <row r="594" spans="1:53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  <c r="AL594" s="16"/>
      <c r="AM594" s="16"/>
      <c r="AN594" s="16"/>
      <c r="AO594" s="16"/>
      <c r="AP594" s="16"/>
      <c r="AQ594" s="16"/>
      <c r="AR594" s="16"/>
      <c r="AS594" s="16"/>
      <c r="AT594" s="16"/>
      <c r="AU594" s="16"/>
      <c r="AV594" s="16"/>
      <c r="AW594" s="16"/>
      <c r="AX594" s="16"/>
      <c r="AY594" s="16"/>
      <c r="AZ594" s="16"/>
      <c r="BA594" s="16"/>
    </row>
    <row r="595" spans="1:53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  <c r="AL595" s="16"/>
      <c r="AM595" s="16"/>
      <c r="AN595" s="16"/>
      <c r="AO595" s="16"/>
      <c r="AP595" s="16"/>
      <c r="AQ595" s="16"/>
      <c r="AR595" s="16"/>
      <c r="AS595" s="16"/>
      <c r="AT595" s="16"/>
      <c r="AU595" s="16"/>
      <c r="AV595" s="16"/>
      <c r="AW595" s="16"/>
      <c r="AX595" s="16"/>
      <c r="AY595" s="16"/>
      <c r="AZ595" s="16"/>
      <c r="BA595" s="16"/>
    </row>
    <row r="596" spans="1:53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  <c r="AL596" s="16"/>
      <c r="AM596" s="16"/>
      <c r="AN596" s="16"/>
      <c r="AO596" s="16"/>
      <c r="AP596" s="16"/>
      <c r="AQ596" s="16"/>
      <c r="AR596" s="16"/>
      <c r="AS596" s="16"/>
      <c r="AT596" s="16"/>
      <c r="AU596" s="16"/>
      <c r="AV596" s="16"/>
      <c r="AW596" s="16"/>
      <c r="AX596" s="16"/>
      <c r="AY596" s="16"/>
      <c r="AZ596" s="16"/>
      <c r="BA596" s="16"/>
    </row>
    <row r="597" spans="1:53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  <c r="AL597" s="16"/>
      <c r="AM597" s="16"/>
      <c r="AN597" s="16"/>
      <c r="AO597" s="16"/>
      <c r="AP597" s="16"/>
      <c r="AQ597" s="16"/>
      <c r="AR597" s="16"/>
      <c r="AS597" s="16"/>
      <c r="AT597" s="16"/>
      <c r="AU597" s="16"/>
      <c r="AV597" s="16"/>
      <c r="AW597" s="16"/>
      <c r="AX597" s="16"/>
      <c r="AY597" s="16"/>
      <c r="AZ597" s="16"/>
      <c r="BA597" s="16"/>
    </row>
    <row r="598" spans="1:53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  <c r="AA598" s="16"/>
      <c r="AB598" s="16"/>
      <c r="AC598" s="16"/>
      <c r="AD598" s="16"/>
      <c r="AE598" s="16"/>
      <c r="AF598" s="16"/>
      <c r="AG598" s="16"/>
      <c r="AH598" s="16"/>
      <c r="AI598" s="16"/>
      <c r="AJ598" s="16"/>
      <c r="AK598" s="16"/>
      <c r="AL598" s="16"/>
      <c r="AM598" s="16"/>
      <c r="AN598" s="16"/>
      <c r="AO598" s="16"/>
      <c r="AP598" s="16"/>
      <c r="AQ598" s="16"/>
      <c r="AR598" s="16"/>
      <c r="AS598" s="16"/>
      <c r="AT598" s="16"/>
      <c r="AU598" s="16"/>
      <c r="AV598" s="16"/>
      <c r="AW598" s="16"/>
      <c r="AX598" s="16"/>
      <c r="AY598" s="16"/>
      <c r="AZ598" s="16"/>
      <c r="BA598" s="16"/>
    </row>
    <row r="599" spans="1:53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  <c r="AA599" s="16"/>
      <c r="AB599" s="16"/>
      <c r="AC599" s="16"/>
      <c r="AD599" s="16"/>
      <c r="AE599" s="16"/>
      <c r="AF599" s="16"/>
      <c r="AG599" s="16"/>
      <c r="AH599" s="16"/>
      <c r="AI599" s="16"/>
      <c r="AJ599" s="16"/>
      <c r="AK599" s="16"/>
      <c r="AL599" s="16"/>
      <c r="AM599" s="16"/>
      <c r="AN599" s="16"/>
      <c r="AO599" s="16"/>
      <c r="AP599" s="16"/>
      <c r="AQ599" s="16"/>
      <c r="AR599" s="16"/>
      <c r="AS599" s="16"/>
      <c r="AT599" s="16"/>
      <c r="AU599" s="16"/>
      <c r="AV599" s="16"/>
      <c r="AW599" s="16"/>
      <c r="AX599" s="16"/>
      <c r="AY599" s="16"/>
      <c r="AZ599" s="16"/>
      <c r="BA599" s="16"/>
    </row>
    <row r="600" spans="1:53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  <c r="AA600" s="16"/>
      <c r="AB600" s="16"/>
      <c r="AC600" s="16"/>
      <c r="AD600" s="16"/>
      <c r="AE600" s="16"/>
      <c r="AF600" s="16"/>
      <c r="AG600" s="16"/>
      <c r="AH600" s="16"/>
      <c r="AI600" s="16"/>
      <c r="AJ600" s="16"/>
      <c r="AK600" s="16"/>
      <c r="AL600" s="16"/>
      <c r="AM600" s="16"/>
      <c r="AN600" s="16"/>
      <c r="AO600" s="16"/>
      <c r="AP600" s="16"/>
      <c r="AQ600" s="16"/>
      <c r="AR600" s="16"/>
      <c r="AS600" s="16"/>
      <c r="AT600" s="16"/>
      <c r="AU600" s="16"/>
      <c r="AV600" s="16"/>
      <c r="AW600" s="16"/>
      <c r="AX600" s="16"/>
      <c r="AY600" s="16"/>
      <c r="AZ600" s="16"/>
      <c r="BA600" s="16"/>
    </row>
    <row r="601" spans="1:53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  <c r="AA601" s="16"/>
      <c r="AB601" s="16"/>
      <c r="AC601" s="16"/>
      <c r="AD601" s="16"/>
      <c r="AE601" s="16"/>
      <c r="AF601" s="16"/>
      <c r="AG601" s="16"/>
      <c r="AH601" s="16"/>
      <c r="AI601" s="16"/>
      <c r="AJ601" s="16"/>
      <c r="AK601" s="16"/>
      <c r="AL601" s="16"/>
      <c r="AM601" s="16"/>
      <c r="AN601" s="16"/>
      <c r="AO601" s="16"/>
      <c r="AP601" s="16"/>
      <c r="AQ601" s="16"/>
      <c r="AR601" s="16"/>
      <c r="AS601" s="16"/>
      <c r="AT601" s="16"/>
      <c r="AU601" s="16"/>
      <c r="AV601" s="16"/>
      <c r="AW601" s="16"/>
      <c r="AX601" s="16"/>
      <c r="AY601" s="16"/>
      <c r="AZ601" s="16"/>
      <c r="BA601" s="16"/>
    </row>
    <row r="602" spans="1:53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  <c r="AA602" s="16"/>
      <c r="AB602" s="16"/>
      <c r="AC602" s="16"/>
      <c r="AD602" s="16"/>
      <c r="AE602" s="16"/>
      <c r="AF602" s="16"/>
      <c r="AG602" s="16"/>
      <c r="AH602" s="16"/>
      <c r="AI602" s="16"/>
      <c r="AJ602" s="16"/>
      <c r="AK602" s="16"/>
      <c r="AL602" s="16"/>
      <c r="AM602" s="16"/>
      <c r="AN602" s="16"/>
      <c r="AO602" s="16"/>
      <c r="AP602" s="16"/>
      <c r="AQ602" s="16"/>
      <c r="AR602" s="16"/>
      <c r="AS602" s="16"/>
      <c r="AT602" s="16"/>
      <c r="AU602" s="16"/>
      <c r="AV602" s="16"/>
      <c r="AW602" s="16"/>
      <c r="AX602" s="16"/>
      <c r="AY602" s="16"/>
      <c r="AZ602" s="16"/>
      <c r="BA602" s="16"/>
    </row>
    <row r="603" spans="1:53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  <c r="AH603" s="16"/>
      <c r="AI603" s="16"/>
      <c r="AJ603" s="16"/>
      <c r="AK603" s="16"/>
      <c r="AL603" s="16"/>
      <c r="AM603" s="16"/>
      <c r="AN603" s="16"/>
      <c r="AO603" s="16"/>
      <c r="AP603" s="16"/>
      <c r="AQ603" s="16"/>
      <c r="AR603" s="16"/>
      <c r="AS603" s="16"/>
      <c r="AT603" s="16"/>
      <c r="AU603" s="16"/>
      <c r="AV603" s="16"/>
      <c r="AW603" s="16"/>
      <c r="AX603" s="16"/>
      <c r="AY603" s="16"/>
      <c r="AZ603" s="16"/>
      <c r="BA603" s="16"/>
    </row>
    <row r="604" spans="1:53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  <c r="AA604" s="16"/>
      <c r="AB604" s="16"/>
      <c r="AC604" s="16"/>
      <c r="AD604" s="16"/>
      <c r="AE604" s="16"/>
      <c r="AF604" s="16"/>
      <c r="AG604" s="16"/>
      <c r="AH604" s="16"/>
      <c r="AI604" s="16"/>
      <c r="AJ604" s="16"/>
      <c r="AK604" s="16"/>
      <c r="AL604" s="16"/>
      <c r="AM604" s="16"/>
      <c r="AN604" s="16"/>
      <c r="AO604" s="16"/>
      <c r="AP604" s="16"/>
      <c r="AQ604" s="16"/>
      <c r="AR604" s="16"/>
      <c r="AS604" s="16"/>
      <c r="AT604" s="16"/>
      <c r="AU604" s="16"/>
      <c r="AV604" s="16"/>
      <c r="AW604" s="16"/>
      <c r="AX604" s="16"/>
      <c r="AY604" s="16"/>
      <c r="AZ604" s="16"/>
      <c r="BA604" s="16"/>
    </row>
    <row r="605" spans="1:53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  <c r="AA605" s="16"/>
      <c r="AB605" s="16"/>
      <c r="AC605" s="16"/>
      <c r="AD605" s="16"/>
      <c r="AE605" s="16"/>
      <c r="AF605" s="16"/>
      <c r="AG605" s="16"/>
      <c r="AH605" s="16"/>
      <c r="AI605" s="16"/>
      <c r="AJ605" s="16"/>
      <c r="AK605" s="16"/>
      <c r="AL605" s="16"/>
      <c r="AM605" s="16"/>
      <c r="AN605" s="16"/>
      <c r="AO605" s="16"/>
      <c r="AP605" s="16"/>
      <c r="AQ605" s="16"/>
      <c r="AR605" s="16"/>
      <c r="AS605" s="16"/>
      <c r="AT605" s="16"/>
      <c r="AU605" s="16"/>
      <c r="AV605" s="16"/>
      <c r="AW605" s="16"/>
      <c r="AX605" s="16"/>
      <c r="AY605" s="16"/>
      <c r="AZ605" s="16"/>
      <c r="BA605" s="16"/>
    </row>
    <row r="606" spans="1:53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  <c r="AA606" s="16"/>
      <c r="AB606" s="16"/>
      <c r="AC606" s="16"/>
      <c r="AD606" s="16"/>
      <c r="AE606" s="16"/>
      <c r="AF606" s="16"/>
      <c r="AG606" s="16"/>
      <c r="AH606" s="16"/>
      <c r="AI606" s="16"/>
      <c r="AJ606" s="16"/>
      <c r="AK606" s="16"/>
      <c r="AL606" s="16"/>
      <c r="AM606" s="16"/>
      <c r="AN606" s="16"/>
      <c r="AO606" s="16"/>
      <c r="AP606" s="16"/>
      <c r="AQ606" s="16"/>
      <c r="AR606" s="16"/>
      <c r="AS606" s="16"/>
      <c r="AT606" s="16"/>
      <c r="AU606" s="16"/>
      <c r="AV606" s="16"/>
      <c r="AW606" s="16"/>
      <c r="AX606" s="16"/>
      <c r="AY606" s="16"/>
      <c r="AZ606" s="16"/>
      <c r="BA606" s="16"/>
    </row>
    <row r="607" spans="1:53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  <c r="AA607" s="16"/>
      <c r="AB607" s="16"/>
      <c r="AC607" s="16"/>
      <c r="AD607" s="16"/>
      <c r="AE607" s="16"/>
      <c r="AF607" s="16"/>
      <c r="AG607" s="16"/>
      <c r="AH607" s="16"/>
      <c r="AI607" s="16"/>
      <c r="AJ607" s="16"/>
      <c r="AK607" s="16"/>
      <c r="AL607" s="16"/>
      <c r="AM607" s="16"/>
      <c r="AN607" s="16"/>
      <c r="AO607" s="16"/>
      <c r="AP607" s="16"/>
      <c r="AQ607" s="16"/>
      <c r="AR607" s="16"/>
      <c r="AS607" s="16"/>
      <c r="AT607" s="16"/>
      <c r="AU607" s="16"/>
      <c r="AV607" s="16"/>
      <c r="AW607" s="16"/>
      <c r="AX607" s="16"/>
      <c r="AY607" s="16"/>
      <c r="AZ607" s="16"/>
      <c r="BA607" s="16"/>
    </row>
    <row r="608" spans="1:53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  <c r="AA608" s="16"/>
      <c r="AB608" s="16"/>
      <c r="AC608" s="16"/>
      <c r="AD608" s="16"/>
      <c r="AE608" s="16"/>
      <c r="AF608" s="16"/>
      <c r="AG608" s="16"/>
      <c r="AH608" s="16"/>
      <c r="AI608" s="16"/>
      <c r="AJ608" s="16"/>
      <c r="AK608" s="16"/>
      <c r="AL608" s="16"/>
      <c r="AM608" s="16"/>
      <c r="AN608" s="16"/>
      <c r="AO608" s="16"/>
      <c r="AP608" s="16"/>
      <c r="AQ608" s="16"/>
      <c r="AR608" s="16"/>
      <c r="AS608" s="16"/>
      <c r="AT608" s="16"/>
      <c r="AU608" s="16"/>
      <c r="AV608" s="16"/>
      <c r="AW608" s="16"/>
      <c r="AX608" s="16"/>
      <c r="AY608" s="16"/>
      <c r="AZ608" s="16"/>
      <c r="BA608" s="16"/>
    </row>
    <row r="609" spans="1:53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  <c r="AA609" s="16"/>
      <c r="AB609" s="16"/>
      <c r="AC609" s="16"/>
      <c r="AD609" s="16"/>
      <c r="AE609" s="16"/>
      <c r="AF609" s="16"/>
      <c r="AG609" s="16"/>
      <c r="AH609" s="16"/>
      <c r="AI609" s="16"/>
      <c r="AJ609" s="16"/>
      <c r="AK609" s="16"/>
      <c r="AL609" s="16"/>
      <c r="AM609" s="16"/>
      <c r="AN609" s="16"/>
      <c r="AO609" s="16"/>
      <c r="AP609" s="16"/>
      <c r="AQ609" s="16"/>
      <c r="AR609" s="16"/>
      <c r="AS609" s="16"/>
      <c r="AT609" s="16"/>
      <c r="AU609" s="16"/>
      <c r="AV609" s="16"/>
      <c r="AW609" s="16"/>
      <c r="AX609" s="16"/>
      <c r="AY609" s="16"/>
      <c r="AZ609" s="16"/>
      <c r="BA609" s="16"/>
    </row>
    <row r="610" spans="1:53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  <c r="AA610" s="16"/>
      <c r="AB610" s="16"/>
      <c r="AC610" s="16"/>
      <c r="AD610" s="16"/>
      <c r="AE610" s="16"/>
      <c r="AF610" s="16"/>
      <c r="AG610" s="16"/>
      <c r="AH610" s="16"/>
      <c r="AI610" s="16"/>
      <c r="AJ610" s="16"/>
      <c r="AK610" s="16"/>
      <c r="AL610" s="16"/>
      <c r="AM610" s="16"/>
      <c r="AN610" s="16"/>
      <c r="AO610" s="16"/>
      <c r="AP610" s="16"/>
      <c r="AQ610" s="16"/>
      <c r="AR610" s="16"/>
      <c r="AS610" s="16"/>
      <c r="AT610" s="16"/>
      <c r="AU610" s="16"/>
      <c r="AV610" s="16"/>
      <c r="AW610" s="16"/>
      <c r="AX610" s="16"/>
      <c r="AY610" s="16"/>
      <c r="AZ610" s="16"/>
      <c r="BA610" s="16"/>
    </row>
    <row r="611" spans="1:53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  <c r="AA611" s="16"/>
      <c r="AB611" s="16"/>
      <c r="AC611" s="16"/>
      <c r="AD611" s="16"/>
      <c r="AE611" s="16"/>
      <c r="AF611" s="16"/>
      <c r="AG611" s="16"/>
      <c r="AH611" s="16"/>
      <c r="AI611" s="16"/>
      <c r="AJ611" s="16"/>
      <c r="AK611" s="16"/>
      <c r="AL611" s="16"/>
      <c r="AM611" s="16"/>
      <c r="AN611" s="16"/>
      <c r="AO611" s="16"/>
      <c r="AP611" s="16"/>
      <c r="AQ611" s="16"/>
      <c r="AR611" s="16"/>
      <c r="AS611" s="16"/>
      <c r="AT611" s="16"/>
      <c r="AU611" s="16"/>
      <c r="AV611" s="16"/>
      <c r="AW611" s="16"/>
      <c r="AX611" s="16"/>
      <c r="AY611" s="16"/>
      <c r="AZ611" s="16"/>
      <c r="BA611" s="16"/>
    </row>
    <row r="612" spans="1:53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  <c r="AA612" s="16"/>
      <c r="AB612" s="16"/>
      <c r="AC612" s="16"/>
      <c r="AD612" s="16"/>
      <c r="AE612" s="16"/>
      <c r="AF612" s="16"/>
      <c r="AG612" s="16"/>
      <c r="AH612" s="16"/>
      <c r="AI612" s="16"/>
      <c r="AJ612" s="16"/>
      <c r="AK612" s="16"/>
      <c r="AL612" s="16"/>
      <c r="AM612" s="16"/>
      <c r="AN612" s="16"/>
      <c r="AO612" s="16"/>
      <c r="AP612" s="16"/>
      <c r="AQ612" s="16"/>
      <c r="AR612" s="16"/>
      <c r="AS612" s="16"/>
      <c r="AT612" s="16"/>
      <c r="AU612" s="16"/>
      <c r="AV612" s="16"/>
      <c r="AW612" s="16"/>
      <c r="AX612" s="16"/>
      <c r="AY612" s="16"/>
      <c r="AZ612" s="16"/>
      <c r="BA612" s="16"/>
    </row>
    <row r="613" spans="1:53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  <c r="AA613" s="16"/>
      <c r="AB613" s="16"/>
      <c r="AC613" s="16"/>
      <c r="AD613" s="16"/>
      <c r="AE613" s="16"/>
      <c r="AF613" s="16"/>
      <c r="AG613" s="16"/>
      <c r="AH613" s="16"/>
      <c r="AI613" s="16"/>
      <c r="AJ613" s="16"/>
      <c r="AK613" s="16"/>
      <c r="AL613" s="16"/>
      <c r="AM613" s="16"/>
      <c r="AN613" s="16"/>
      <c r="AO613" s="16"/>
      <c r="AP613" s="16"/>
      <c r="AQ613" s="16"/>
      <c r="AR613" s="16"/>
      <c r="AS613" s="16"/>
      <c r="AT613" s="16"/>
      <c r="AU613" s="16"/>
      <c r="AV613" s="16"/>
      <c r="AW613" s="16"/>
      <c r="AX613" s="16"/>
      <c r="AY613" s="16"/>
      <c r="AZ613" s="16"/>
      <c r="BA613" s="16"/>
    </row>
    <row r="614" spans="1:53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  <c r="AA614" s="16"/>
      <c r="AB614" s="16"/>
      <c r="AC614" s="16"/>
      <c r="AD614" s="16"/>
      <c r="AE614" s="16"/>
      <c r="AF614" s="16"/>
      <c r="AG614" s="16"/>
      <c r="AH614" s="16"/>
      <c r="AI614" s="16"/>
      <c r="AJ614" s="16"/>
      <c r="AK614" s="16"/>
      <c r="AL614" s="16"/>
      <c r="AM614" s="16"/>
      <c r="AN614" s="16"/>
      <c r="AO614" s="16"/>
      <c r="AP614" s="16"/>
      <c r="AQ614" s="16"/>
      <c r="AR614" s="16"/>
      <c r="AS614" s="16"/>
      <c r="AT614" s="16"/>
      <c r="AU614" s="16"/>
      <c r="AV614" s="16"/>
      <c r="AW614" s="16"/>
      <c r="AX614" s="16"/>
      <c r="AY614" s="16"/>
      <c r="AZ614" s="16"/>
      <c r="BA614" s="16"/>
    </row>
    <row r="615" spans="1:53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  <c r="AA615" s="16"/>
      <c r="AB615" s="16"/>
      <c r="AC615" s="16"/>
      <c r="AD615" s="16"/>
      <c r="AE615" s="16"/>
      <c r="AF615" s="16"/>
      <c r="AG615" s="16"/>
      <c r="AH615" s="16"/>
      <c r="AI615" s="16"/>
      <c r="AJ615" s="16"/>
      <c r="AK615" s="16"/>
      <c r="AL615" s="16"/>
      <c r="AM615" s="16"/>
      <c r="AN615" s="16"/>
      <c r="AO615" s="16"/>
      <c r="AP615" s="16"/>
      <c r="AQ615" s="16"/>
      <c r="AR615" s="16"/>
      <c r="AS615" s="16"/>
      <c r="AT615" s="16"/>
      <c r="AU615" s="16"/>
      <c r="AV615" s="16"/>
      <c r="AW615" s="16"/>
      <c r="AX615" s="16"/>
      <c r="AY615" s="16"/>
      <c r="AZ615" s="16"/>
      <c r="BA615" s="16"/>
    </row>
    <row r="616" spans="1:53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  <c r="AA616" s="16"/>
      <c r="AB616" s="16"/>
      <c r="AC616" s="16"/>
      <c r="AD616" s="16"/>
      <c r="AE616" s="16"/>
      <c r="AF616" s="16"/>
      <c r="AG616" s="16"/>
      <c r="AH616" s="16"/>
      <c r="AI616" s="16"/>
      <c r="AJ616" s="16"/>
      <c r="AK616" s="16"/>
      <c r="AL616" s="16"/>
      <c r="AM616" s="16"/>
      <c r="AN616" s="16"/>
      <c r="AO616" s="16"/>
      <c r="AP616" s="16"/>
      <c r="AQ616" s="16"/>
      <c r="AR616" s="16"/>
      <c r="AS616" s="16"/>
      <c r="AT616" s="16"/>
      <c r="AU616" s="16"/>
      <c r="AV616" s="16"/>
      <c r="AW616" s="16"/>
      <c r="AX616" s="16"/>
      <c r="AY616" s="16"/>
      <c r="AZ616" s="16"/>
      <c r="BA616" s="16"/>
    </row>
    <row r="617" spans="1:53">
      <c r="X617" s="16"/>
      <c r="Y617" s="16"/>
      <c r="Z617" s="16"/>
      <c r="AA617" s="16"/>
      <c r="AB617" s="16"/>
      <c r="AC617" s="16"/>
      <c r="AD617" s="16"/>
      <c r="AE617" s="16"/>
      <c r="AF617" s="16"/>
      <c r="AG617" s="16"/>
      <c r="AH617" s="16"/>
      <c r="AI617" s="16"/>
      <c r="AJ617" s="16"/>
      <c r="AK617" s="16"/>
      <c r="AL617" s="16"/>
      <c r="AM617" s="16"/>
      <c r="AN617" s="16"/>
      <c r="AO617" s="16"/>
      <c r="AP617" s="16"/>
      <c r="AQ617" s="16"/>
      <c r="AR617" s="16"/>
      <c r="AS617" s="16"/>
      <c r="AT617" s="16"/>
      <c r="AU617" s="16"/>
      <c r="AV617" s="16"/>
      <c r="AW617" s="16"/>
      <c r="AX617" s="16"/>
      <c r="AY617" s="16"/>
      <c r="AZ617" s="16"/>
      <c r="BA617" s="16"/>
    </row>
    <row r="618" spans="1:53">
      <c r="X618" s="16"/>
      <c r="Y618" s="16"/>
      <c r="Z618" s="16"/>
      <c r="AA618" s="16"/>
      <c r="AB618" s="16"/>
      <c r="AC618" s="16"/>
      <c r="AD618" s="16"/>
      <c r="AE618" s="16"/>
      <c r="AF618" s="16"/>
      <c r="AG618" s="16"/>
      <c r="AH618" s="16"/>
      <c r="AI618" s="16"/>
      <c r="AJ618" s="16"/>
      <c r="AK618" s="16"/>
      <c r="AL618" s="16"/>
      <c r="AM618" s="16"/>
      <c r="AN618" s="16"/>
      <c r="AO618" s="16"/>
      <c r="AP618" s="16"/>
      <c r="AQ618" s="16"/>
      <c r="AR618" s="16"/>
      <c r="AS618" s="16"/>
      <c r="AT618" s="16"/>
      <c r="AU618" s="16"/>
      <c r="AV618" s="16"/>
      <c r="AW618" s="16"/>
      <c r="AX618" s="16"/>
      <c r="AY618" s="16"/>
      <c r="AZ618" s="16"/>
      <c r="BA618" s="16"/>
    </row>
    <row r="619" spans="1:53">
      <c r="X619" s="16"/>
      <c r="Y619" s="16"/>
      <c r="Z619" s="16"/>
      <c r="AA619" s="16"/>
      <c r="AB619" s="16"/>
      <c r="AC619" s="16"/>
      <c r="AD619" s="16"/>
      <c r="AE619" s="16"/>
      <c r="AF619" s="16"/>
      <c r="AG619" s="16"/>
      <c r="AH619" s="16"/>
      <c r="AI619" s="16"/>
      <c r="AJ619" s="16"/>
      <c r="AK619" s="16"/>
      <c r="AL619" s="16"/>
      <c r="AM619" s="16"/>
      <c r="AN619" s="16"/>
      <c r="AO619" s="16"/>
      <c r="AP619" s="16"/>
      <c r="AQ619" s="16"/>
      <c r="AR619" s="16"/>
      <c r="AS619" s="16"/>
      <c r="AT619" s="16"/>
      <c r="AU619" s="16"/>
      <c r="AV619" s="16"/>
      <c r="AW619" s="16"/>
      <c r="AX619" s="16"/>
      <c r="AY619" s="16"/>
      <c r="AZ619" s="16"/>
      <c r="BA619" s="16"/>
    </row>
    <row r="620" spans="1:53">
      <c r="X620" s="16"/>
      <c r="Y620" s="16"/>
      <c r="Z620" s="16"/>
      <c r="AA620" s="16"/>
      <c r="AB620" s="16"/>
      <c r="AC620" s="16"/>
      <c r="AD620" s="16"/>
      <c r="AE620" s="16"/>
      <c r="AF620" s="16"/>
      <c r="AG620" s="16"/>
      <c r="AH620" s="16"/>
      <c r="AI620" s="16"/>
      <c r="AJ620" s="16"/>
      <c r="AK620" s="16"/>
      <c r="AL620" s="16"/>
      <c r="AM620" s="16"/>
      <c r="AN620" s="16"/>
      <c r="AO620" s="16"/>
      <c r="AP620" s="16"/>
      <c r="AQ620" s="16"/>
      <c r="AR620" s="16"/>
      <c r="AS620" s="16"/>
      <c r="AT620" s="16"/>
      <c r="AU620" s="16"/>
      <c r="AV620" s="16"/>
      <c r="AW620" s="16"/>
      <c r="AX620" s="16"/>
      <c r="AY620" s="16"/>
      <c r="AZ620" s="16"/>
      <c r="BA620" s="16"/>
    </row>
    <row r="621" spans="1:53">
      <c r="X621" s="16"/>
      <c r="Y621" s="16"/>
      <c r="Z621" s="16"/>
      <c r="AA621" s="16"/>
      <c r="AB621" s="16"/>
      <c r="AC621" s="16"/>
      <c r="AD621" s="16"/>
      <c r="AE621" s="16"/>
      <c r="AF621" s="16"/>
      <c r="AG621" s="16"/>
      <c r="AH621" s="16"/>
      <c r="AI621" s="16"/>
      <c r="AJ621" s="16"/>
      <c r="AK621" s="16"/>
      <c r="AL621" s="16"/>
      <c r="AM621" s="16"/>
      <c r="AN621" s="16"/>
      <c r="AO621" s="16"/>
      <c r="AP621" s="16"/>
      <c r="AQ621" s="16"/>
      <c r="AR621" s="16"/>
      <c r="AS621" s="16"/>
      <c r="AT621" s="16"/>
      <c r="AU621" s="16"/>
      <c r="AV621" s="16"/>
      <c r="AW621" s="16"/>
      <c r="AX621" s="16"/>
      <c r="AY621" s="16"/>
      <c r="AZ621" s="16"/>
      <c r="BA621" s="16"/>
    </row>
    <row r="622" spans="1:53">
      <c r="X622" s="16"/>
      <c r="Y622" s="16"/>
      <c r="Z622" s="16"/>
      <c r="AA622" s="16"/>
      <c r="AB622" s="16"/>
      <c r="AC622" s="16"/>
      <c r="AD622" s="16"/>
      <c r="AE622" s="16"/>
      <c r="AF622" s="16"/>
      <c r="AG622" s="16"/>
      <c r="AH622" s="16"/>
      <c r="AI622" s="16"/>
      <c r="AJ622" s="16"/>
      <c r="AK622" s="16"/>
      <c r="AL622" s="16"/>
      <c r="AM622" s="16"/>
      <c r="AN622" s="16"/>
      <c r="AO622" s="16"/>
      <c r="AP622" s="16"/>
      <c r="AQ622" s="16"/>
      <c r="AR622" s="16"/>
      <c r="AS622" s="16"/>
      <c r="AT622" s="16"/>
      <c r="AU622" s="16"/>
      <c r="AV622" s="16"/>
      <c r="AW622" s="16"/>
      <c r="AX622" s="16"/>
      <c r="AY622" s="16"/>
      <c r="AZ622" s="16"/>
      <c r="BA622" s="16"/>
    </row>
    <row r="623" spans="1:53">
      <c r="X623" s="16"/>
      <c r="Y623" s="16"/>
      <c r="Z623" s="16"/>
      <c r="AA623" s="16"/>
      <c r="AB623" s="16"/>
      <c r="AC623" s="16"/>
      <c r="AD623" s="16"/>
      <c r="AE623" s="16"/>
      <c r="AF623" s="16"/>
      <c r="AG623" s="16"/>
      <c r="AH623" s="16"/>
      <c r="AI623" s="16"/>
      <c r="AJ623" s="16"/>
      <c r="AK623" s="16"/>
      <c r="AL623" s="16"/>
      <c r="AM623" s="16"/>
      <c r="AN623" s="16"/>
      <c r="AO623" s="16"/>
      <c r="AP623" s="16"/>
      <c r="AQ623" s="16"/>
      <c r="AR623" s="16"/>
      <c r="AS623" s="16"/>
      <c r="AT623" s="16"/>
      <c r="AU623" s="16"/>
      <c r="AV623" s="16"/>
      <c r="AW623" s="16"/>
      <c r="AX623" s="16"/>
      <c r="AY623" s="16"/>
      <c r="AZ623" s="16"/>
      <c r="BA623" s="16"/>
    </row>
    <row r="624" spans="1:53">
      <c r="X624" s="16"/>
      <c r="Y624" s="16"/>
      <c r="Z624" s="16"/>
      <c r="AA624" s="16"/>
      <c r="AB624" s="16"/>
      <c r="AC624" s="16"/>
      <c r="AD624" s="16"/>
      <c r="AE624" s="16"/>
      <c r="AF624" s="16"/>
      <c r="AG624" s="16"/>
      <c r="AH624" s="16"/>
      <c r="AI624" s="16"/>
      <c r="AJ624" s="16"/>
      <c r="AK624" s="16"/>
      <c r="AL624" s="16"/>
      <c r="AM624" s="16"/>
      <c r="AN624" s="16"/>
      <c r="AO624" s="16"/>
      <c r="AP624" s="16"/>
      <c r="AQ624" s="16"/>
      <c r="AR624" s="16"/>
      <c r="AS624" s="16"/>
      <c r="AT624" s="16"/>
      <c r="AU624" s="16"/>
      <c r="AV624" s="16"/>
      <c r="AW624" s="16"/>
      <c r="AX624" s="16"/>
      <c r="AY624" s="16"/>
      <c r="AZ624" s="16"/>
      <c r="BA624" s="16"/>
    </row>
    <row r="625" spans="24:53">
      <c r="X625" s="16"/>
      <c r="Y625" s="16"/>
      <c r="Z625" s="16"/>
      <c r="AA625" s="16"/>
      <c r="AB625" s="16"/>
      <c r="AC625" s="16"/>
      <c r="AD625" s="16"/>
      <c r="AE625" s="16"/>
      <c r="AF625" s="16"/>
      <c r="AG625" s="16"/>
      <c r="AH625" s="16"/>
      <c r="AI625" s="16"/>
      <c r="AJ625" s="16"/>
      <c r="AK625" s="16"/>
      <c r="AL625" s="16"/>
      <c r="AM625" s="16"/>
      <c r="AN625" s="16"/>
      <c r="AO625" s="16"/>
      <c r="AP625" s="16"/>
      <c r="AQ625" s="16"/>
      <c r="AR625" s="16"/>
      <c r="AS625" s="16"/>
      <c r="AT625" s="16"/>
      <c r="AU625" s="16"/>
      <c r="AV625" s="16"/>
      <c r="AW625" s="16"/>
      <c r="AX625" s="16"/>
      <c r="AY625" s="16"/>
      <c r="AZ625" s="16"/>
      <c r="BA625" s="16"/>
    </row>
    <row r="626" spans="24:53">
      <c r="X626" s="16"/>
      <c r="Y626" s="16"/>
      <c r="Z626" s="16"/>
      <c r="AA626" s="16"/>
      <c r="AB626" s="16"/>
      <c r="AC626" s="16"/>
      <c r="AD626" s="16"/>
      <c r="AE626" s="16"/>
      <c r="AF626" s="16"/>
      <c r="AG626" s="16"/>
      <c r="AH626" s="16"/>
      <c r="AI626" s="16"/>
      <c r="AJ626" s="16"/>
      <c r="AK626" s="16"/>
      <c r="AL626" s="16"/>
      <c r="AM626" s="16"/>
      <c r="AN626" s="16"/>
      <c r="AO626" s="16"/>
      <c r="AP626" s="16"/>
      <c r="AQ626" s="16"/>
      <c r="AR626" s="16"/>
      <c r="AS626" s="16"/>
      <c r="AT626" s="16"/>
      <c r="AU626" s="16"/>
      <c r="AV626" s="16"/>
      <c r="AW626" s="16"/>
      <c r="AX626" s="16"/>
      <c r="AY626" s="16"/>
      <c r="AZ626" s="16"/>
      <c r="BA626" s="16"/>
    </row>
    <row r="627" spans="24:53">
      <c r="X627" s="16"/>
      <c r="Y627" s="16"/>
      <c r="Z627" s="16"/>
      <c r="AA627" s="16"/>
      <c r="AB627" s="16"/>
      <c r="AC627" s="16"/>
      <c r="AD627" s="16"/>
      <c r="AE627" s="16"/>
      <c r="AF627" s="16"/>
      <c r="AG627" s="16"/>
      <c r="AH627" s="16"/>
      <c r="AI627" s="16"/>
      <c r="AJ627" s="16"/>
      <c r="AK627" s="16"/>
      <c r="AL627" s="16"/>
      <c r="AM627" s="16"/>
      <c r="AN627" s="16"/>
      <c r="AO627" s="16"/>
      <c r="AP627" s="16"/>
      <c r="AQ627" s="16"/>
      <c r="AR627" s="16"/>
      <c r="AS627" s="16"/>
      <c r="AT627" s="16"/>
      <c r="AU627" s="16"/>
      <c r="AV627" s="16"/>
      <c r="AW627" s="16"/>
      <c r="AX627" s="16"/>
      <c r="AY627" s="16"/>
      <c r="AZ627" s="16"/>
      <c r="BA627" s="16"/>
    </row>
    <row r="628" spans="24:53">
      <c r="X628" s="16"/>
      <c r="Y628" s="16"/>
      <c r="Z628" s="16"/>
      <c r="AA628" s="16"/>
      <c r="AB628" s="16"/>
      <c r="AC628" s="16"/>
      <c r="AD628" s="16"/>
      <c r="AE628" s="16"/>
      <c r="AF628" s="16"/>
      <c r="AG628" s="16"/>
      <c r="AH628" s="16"/>
      <c r="AI628" s="16"/>
      <c r="AJ628" s="16"/>
      <c r="AK628" s="16"/>
      <c r="AL628" s="16"/>
      <c r="AM628" s="16"/>
      <c r="AN628" s="16"/>
      <c r="AO628" s="16"/>
      <c r="AP628" s="16"/>
      <c r="AQ628" s="16"/>
      <c r="AR628" s="16"/>
      <c r="AS628" s="16"/>
      <c r="AT628" s="16"/>
      <c r="AU628" s="16"/>
      <c r="AV628" s="16"/>
      <c r="AW628" s="16"/>
      <c r="AX628" s="16"/>
      <c r="AY628" s="16"/>
      <c r="AZ628" s="16"/>
      <c r="BA628" s="16"/>
    </row>
    <row r="629" spans="24:53">
      <c r="X629" s="16"/>
      <c r="Y629" s="16"/>
      <c r="Z629" s="16"/>
      <c r="AA629" s="16"/>
      <c r="AB629" s="16"/>
      <c r="AC629" s="16"/>
      <c r="AD629" s="16"/>
      <c r="AE629" s="16"/>
      <c r="AF629" s="16"/>
      <c r="AG629" s="16"/>
      <c r="AH629" s="16"/>
      <c r="AI629" s="16"/>
      <c r="AJ629" s="16"/>
      <c r="AK629" s="16"/>
      <c r="AL629" s="16"/>
      <c r="AM629" s="16"/>
      <c r="AN629" s="16"/>
      <c r="AO629" s="16"/>
      <c r="AP629" s="16"/>
      <c r="AQ629" s="16"/>
      <c r="AR629" s="16"/>
      <c r="AS629" s="16"/>
      <c r="AT629" s="16"/>
      <c r="AU629" s="16"/>
      <c r="AV629" s="16"/>
      <c r="AW629" s="16"/>
      <c r="AX629" s="16"/>
      <c r="AY629" s="16"/>
      <c r="AZ629" s="16"/>
      <c r="BA629" s="16"/>
    </row>
    <row r="630" spans="24:53">
      <c r="X630" s="16"/>
      <c r="Y630" s="16"/>
      <c r="Z630" s="16"/>
      <c r="AA630" s="16"/>
      <c r="AB630" s="16"/>
      <c r="AC630" s="16"/>
      <c r="AD630" s="16"/>
      <c r="AE630" s="16"/>
      <c r="AF630" s="16"/>
      <c r="AG630" s="16"/>
      <c r="AH630" s="16"/>
      <c r="AI630" s="16"/>
      <c r="AJ630" s="16"/>
      <c r="AK630" s="16"/>
      <c r="AL630" s="16"/>
      <c r="AM630" s="16"/>
      <c r="AN630" s="16"/>
      <c r="AO630" s="16"/>
      <c r="AP630" s="16"/>
      <c r="AQ630" s="16"/>
      <c r="AR630" s="16"/>
      <c r="AS630" s="16"/>
      <c r="AT630" s="16"/>
      <c r="AU630" s="16"/>
      <c r="AV630" s="16"/>
      <c r="AW630" s="16"/>
      <c r="AX630" s="16"/>
      <c r="AY630" s="16"/>
      <c r="AZ630" s="16"/>
      <c r="BA630" s="16"/>
    </row>
    <row r="631" spans="24:53">
      <c r="X631" s="16"/>
      <c r="Y631" s="16"/>
      <c r="Z631" s="16"/>
      <c r="AA631" s="16"/>
      <c r="AB631" s="16"/>
      <c r="AC631" s="16"/>
      <c r="AD631" s="16"/>
      <c r="AE631" s="16"/>
      <c r="AF631" s="16"/>
      <c r="AG631" s="16"/>
      <c r="AH631" s="16"/>
      <c r="AI631" s="16"/>
      <c r="AJ631" s="16"/>
      <c r="AK631" s="16"/>
      <c r="AL631" s="16"/>
      <c r="AM631" s="16"/>
      <c r="AN631" s="16"/>
      <c r="AO631" s="16"/>
      <c r="AP631" s="16"/>
      <c r="AQ631" s="16"/>
      <c r="AR631" s="16"/>
      <c r="AS631" s="16"/>
      <c r="AT631" s="16"/>
      <c r="AU631" s="16"/>
      <c r="AV631" s="16"/>
      <c r="AW631" s="16"/>
      <c r="AX631" s="16"/>
      <c r="AY631" s="16"/>
      <c r="AZ631" s="16"/>
      <c r="BA631" s="16"/>
    </row>
    <row r="632" spans="24:53">
      <c r="X632" s="16"/>
      <c r="Y632" s="16"/>
      <c r="Z632" s="16"/>
      <c r="AA632" s="16"/>
      <c r="AB632" s="16"/>
      <c r="AC632" s="16"/>
      <c r="AD632" s="16"/>
      <c r="AE632" s="16"/>
      <c r="AF632" s="16"/>
      <c r="AG632" s="16"/>
      <c r="AH632" s="16"/>
      <c r="AI632" s="16"/>
      <c r="AJ632" s="16"/>
      <c r="AK632" s="16"/>
      <c r="AL632" s="16"/>
      <c r="AM632" s="16"/>
      <c r="AN632" s="16"/>
      <c r="AO632" s="16"/>
      <c r="AP632" s="16"/>
      <c r="AQ632" s="16"/>
      <c r="AR632" s="16"/>
      <c r="AS632" s="16"/>
      <c r="AT632" s="16"/>
      <c r="AU632" s="16"/>
      <c r="AV632" s="16"/>
      <c r="AW632" s="16"/>
      <c r="AX632" s="16"/>
      <c r="AY632" s="16"/>
      <c r="AZ632" s="16"/>
      <c r="BA632" s="16"/>
    </row>
    <row r="633" spans="24:53">
      <c r="X633" s="16"/>
      <c r="Y633" s="16"/>
      <c r="Z633" s="16"/>
      <c r="AA633" s="16"/>
      <c r="AB633" s="16"/>
      <c r="AC633" s="16"/>
      <c r="AD633" s="16"/>
      <c r="AE633" s="16"/>
      <c r="AF633" s="16"/>
      <c r="AG633" s="16"/>
      <c r="AH633" s="16"/>
      <c r="AI633" s="16"/>
      <c r="AJ633" s="16"/>
      <c r="AK633" s="16"/>
      <c r="AL633" s="16"/>
      <c r="AM633" s="16"/>
      <c r="AN633" s="16"/>
      <c r="AO633" s="16"/>
      <c r="AP633" s="16"/>
      <c r="AQ633" s="16"/>
      <c r="AR633" s="16"/>
      <c r="AS633" s="16"/>
      <c r="AT633" s="16"/>
      <c r="AU633" s="16"/>
      <c r="AV633" s="16"/>
      <c r="AW633" s="16"/>
      <c r="AX633" s="16"/>
      <c r="AY633" s="16"/>
      <c r="AZ633" s="16"/>
      <c r="BA633" s="16"/>
    </row>
    <row r="634" spans="24:53">
      <c r="X634" s="16"/>
      <c r="Y634" s="16"/>
      <c r="Z634" s="16"/>
      <c r="AA634" s="16"/>
      <c r="AB634" s="16"/>
      <c r="AC634" s="16"/>
      <c r="AD634" s="16"/>
      <c r="AE634" s="16"/>
      <c r="AF634" s="16"/>
      <c r="AG634" s="16"/>
      <c r="AH634" s="16"/>
      <c r="AI634" s="16"/>
      <c r="AJ634" s="16"/>
      <c r="AK634" s="16"/>
      <c r="AL634" s="16"/>
      <c r="AM634" s="16"/>
      <c r="AN634" s="16"/>
      <c r="AO634" s="16"/>
      <c r="AP634" s="16"/>
      <c r="AQ634" s="16"/>
      <c r="AR634" s="16"/>
      <c r="AS634" s="16"/>
      <c r="AT634" s="16"/>
      <c r="AU634" s="16"/>
      <c r="AV634" s="16"/>
      <c r="AW634" s="16"/>
      <c r="AX634" s="16"/>
      <c r="AY634" s="16"/>
      <c r="AZ634" s="16"/>
      <c r="BA634" s="16"/>
    </row>
    <row r="635" spans="24:53">
      <c r="X635" s="16"/>
      <c r="Y635" s="16"/>
      <c r="Z635" s="16"/>
      <c r="AA635" s="16"/>
      <c r="AB635" s="16"/>
      <c r="AC635" s="16"/>
      <c r="AD635" s="16"/>
      <c r="AE635" s="16"/>
      <c r="AF635" s="16"/>
      <c r="AG635" s="16"/>
      <c r="AH635" s="16"/>
      <c r="AI635" s="16"/>
      <c r="AJ635" s="16"/>
      <c r="AK635" s="16"/>
      <c r="AL635" s="16"/>
      <c r="AM635" s="16"/>
      <c r="AN635" s="16"/>
      <c r="AO635" s="16"/>
      <c r="AP635" s="16"/>
      <c r="AQ635" s="16"/>
      <c r="AR635" s="16"/>
      <c r="AS635" s="16"/>
      <c r="AT635" s="16"/>
      <c r="AU635" s="16"/>
      <c r="AV635" s="16"/>
      <c r="AW635" s="16"/>
      <c r="AX635" s="16"/>
      <c r="AY635" s="16"/>
      <c r="AZ635" s="16"/>
      <c r="BA635" s="16"/>
    </row>
    <row r="636" spans="24:53">
      <c r="X636" s="16"/>
      <c r="Y636" s="16"/>
      <c r="Z636" s="16"/>
      <c r="AA636" s="16"/>
      <c r="AB636" s="16"/>
      <c r="AC636" s="16"/>
      <c r="AD636" s="16"/>
      <c r="AE636" s="16"/>
      <c r="AF636" s="16"/>
      <c r="AG636" s="16"/>
      <c r="AH636" s="16"/>
      <c r="AI636" s="16"/>
      <c r="AJ636" s="16"/>
      <c r="AK636" s="16"/>
      <c r="AL636" s="16"/>
      <c r="AM636" s="16"/>
      <c r="AN636" s="16"/>
      <c r="AO636" s="16"/>
      <c r="AP636" s="16"/>
      <c r="AQ636" s="16"/>
      <c r="AR636" s="16"/>
      <c r="AS636" s="16"/>
      <c r="AT636" s="16"/>
      <c r="AU636" s="16"/>
      <c r="AV636" s="16"/>
      <c r="AW636" s="16"/>
      <c r="AX636" s="16"/>
      <c r="AY636" s="16"/>
      <c r="AZ636" s="16"/>
      <c r="BA636" s="16"/>
    </row>
    <row r="637" spans="24:53">
      <c r="X637" s="16"/>
      <c r="Y637" s="16"/>
      <c r="Z637" s="16"/>
      <c r="AA637" s="16"/>
      <c r="AB637" s="16"/>
      <c r="AC637" s="16"/>
      <c r="AD637" s="16"/>
      <c r="AE637" s="16"/>
      <c r="AF637" s="16"/>
      <c r="AG637" s="16"/>
      <c r="AH637" s="16"/>
      <c r="AI637" s="16"/>
      <c r="AJ637" s="16"/>
      <c r="AK637" s="16"/>
      <c r="AL637" s="16"/>
      <c r="AM637" s="16"/>
      <c r="AN637" s="16"/>
      <c r="AO637" s="16"/>
      <c r="AP637" s="16"/>
      <c r="AQ637" s="16"/>
      <c r="AR637" s="16"/>
      <c r="AS637" s="16"/>
      <c r="AT637" s="16"/>
      <c r="AU637" s="16"/>
      <c r="AV637" s="16"/>
      <c r="AW637" s="16"/>
      <c r="AX637" s="16"/>
      <c r="AY637" s="16"/>
      <c r="AZ637" s="16"/>
      <c r="BA637" s="16"/>
    </row>
    <row r="638" spans="24:53">
      <c r="X638" s="16"/>
      <c r="Y638" s="16"/>
      <c r="Z638" s="16"/>
      <c r="AA638" s="16"/>
      <c r="AB638" s="16"/>
      <c r="AC638" s="16"/>
      <c r="AD638" s="16"/>
      <c r="AE638" s="16"/>
      <c r="AF638" s="16"/>
      <c r="AG638" s="16"/>
      <c r="AH638" s="16"/>
      <c r="AI638" s="16"/>
      <c r="AJ638" s="16"/>
      <c r="AK638" s="16"/>
      <c r="AL638" s="16"/>
      <c r="AM638" s="16"/>
      <c r="AN638" s="16"/>
      <c r="AO638" s="16"/>
      <c r="AP638" s="16"/>
      <c r="AQ638" s="16"/>
      <c r="AR638" s="16"/>
      <c r="AS638" s="16"/>
      <c r="AT638" s="16"/>
      <c r="AU638" s="16"/>
      <c r="AV638" s="16"/>
      <c r="AW638" s="16"/>
      <c r="AX638" s="16"/>
      <c r="AY638" s="16"/>
      <c r="AZ638" s="16"/>
      <c r="BA638" s="16"/>
    </row>
    <row r="639" spans="24:53">
      <c r="X639" s="16"/>
      <c r="Y639" s="16"/>
      <c r="Z639" s="16"/>
      <c r="AA639" s="16"/>
      <c r="AB639" s="16"/>
      <c r="AC639" s="16"/>
      <c r="AD639" s="16"/>
      <c r="AE639" s="16"/>
      <c r="AF639" s="16"/>
      <c r="AG639" s="16"/>
      <c r="AH639" s="16"/>
      <c r="AI639" s="16"/>
      <c r="AJ639" s="16"/>
      <c r="AK639" s="16"/>
      <c r="AL639" s="16"/>
      <c r="AM639" s="16"/>
      <c r="AN639" s="16"/>
      <c r="AO639" s="16"/>
      <c r="AP639" s="16"/>
      <c r="AQ639" s="16"/>
      <c r="AR639" s="16"/>
      <c r="AS639" s="16"/>
      <c r="AT639" s="16"/>
      <c r="AU639" s="16"/>
      <c r="AV639" s="16"/>
      <c r="AW639" s="16"/>
      <c r="AX639" s="16"/>
      <c r="AY639" s="16"/>
      <c r="AZ639" s="16"/>
      <c r="BA639" s="16"/>
    </row>
    <row r="640" spans="24:53">
      <c r="X640" s="16"/>
      <c r="Y640" s="16"/>
      <c r="Z640" s="16"/>
      <c r="AA640" s="16"/>
      <c r="AB640" s="16"/>
      <c r="AC640" s="16"/>
      <c r="AD640" s="16"/>
      <c r="AE640" s="16"/>
      <c r="AF640" s="16"/>
      <c r="AG640" s="16"/>
      <c r="AH640" s="16"/>
      <c r="AI640" s="16"/>
      <c r="AJ640" s="16"/>
      <c r="AK640" s="16"/>
      <c r="AL640" s="16"/>
      <c r="AM640" s="16"/>
      <c r="AN640" s="16"/>
      <c r="AO640" s="16"/>
      <c r="AP640" s="16"/>
      <c r="AQ640" s="16"/>
      <c r="AR640" s="16"/>
      <c r="AS640" s="16"/>
      <c r="AT640" s="16"/>
      <c r="AU640" s="16"/>
      <c r="AV640" s="16"/>
      <c r="AW640" s="16"/>
      <c r="AX640" s="16"/>
      <c r="AY640" s="16"/>
      <c r="AZ640" s="16"/>
      <c r="BA640" s="16"/>
    </row>
    <row r="641" spans="24:53">
      <c r="X641" s="16"/>
      <c r="Y641" s="16"/>
      <c r="Z641" s="16"/>
      <c r="AA641" s="16"/>
      <c r="AB641" s="16"/>
      <c r="AC641" s="16"/>
      <c r="AD641" s="16"/>
      <c r="AE641" s="16"/>
      <c r="AF641" s="16"/>
      <c r="AG641" s="16"/>
      <c r="AH641" s="16"/>
      <c r="AI641" s="16"/>
      <c r="AJ641" s="16"/>
      <c r="AK641" s="16"/>
      <c r="AL641" s="16"/>
      <c r="AM641" s="16"/>
      <c r="AN641" s="16"/>
      <c r="AO641" s="16"/>
      <c r="AP641" s="16"/>
      <c r="AQ641" s="16"/>
      <c r="AR641" s="16"/>
      <c r="AS641" s="16"/>
      <c r="AT641" s="16"/>
      <c r="AU641" s="16"/>
      <c r="AV641" s="16"/>
      <c r="AW641" s="16"/>
      <c r="AX641" s="16"/>
      <c r="AY641" s="16"/>
      <c r="AZ641" s="16"/>
      <c r="BA641" s="16"/>
    </row>
    <row r="642" spans="24:53">
      <c r="X642" s="16"/>
      <c r="Y642" s="16"/>
      <c r="Z642" s="16"/>
      <c r="AA642" s="16"/>
      <c r="AB642" s="16"/>
      <c r="AC642" s="16"/>
      <c r="AD642" s="16"/>
      <c r="AE642" s="16"/>
      <c r="AF642" s="16"/>
      <c r="AG642" s="16"/>
      <c r="AH642" s="16"/>
      <c r="AI642" s="16"/>
      <c r="AJ642" s="16"/>
      <c r="AK642" s="16"/>
      <c r="AL642" s="16"/>
      <c r="AM642" s="16"/>
      <c r="AN642" s="16"/>
      <c r="AO642" s="16"/>
      <c r="AP642" s="16"/>
      <c r="AQ642" s="16"/>
      <c r="AR642" s="16"/>
      <c r="AS642" s="16"/>
      <c r="AT642" s="16"/>
      <c r="AU642" s="16"/>
      <c r="AV642" s="16"/>
      <c r="AW642" s="16"/>
      <c r="AX642" s="16"/>
      <c r="AY642" s="16"/>
      <c r="AZ642" s="16"/>
      <c r="BA642" s="16"/>
    </row>
    <row r="643" spans="24:53">
      <c r="X643" s="16"/>
      <c r="Y643" s="16"/>
      <c r="Z643" s="16"/>
      <c r="AA643" s="16"/>
      <c r="AB643" s="16"/>
      <c r="AC643" s="16"/>
      <c r="AD643" s="16"/>
      <c r="AE643" s="16"/>
      <c r="AF643" s="16"/>
      <c r="AG643" s="16"/>
      <c r="AH643" s="16"/>
      <c r="AI643" s="16"/>
      <c r="AJ643" s="16"/>
      <c r="AK643" s="16"/>
      <c r="AL643" s="16"/>
      <c r="AM643" s="16"/>
      <c r="AN643" s="16"/>
      <c r="AO643" s="16"/>
      <c r="AP643" s="16"/>
      <c r="AQ643" s="16"/>
      <c r="AR643" s="16"/>
      <c r="AS643" s="16"/>
      <c r="AT643" s="16"/>
      <c r="AU643" s="16"/>
      <c r="AV643" s="16"/>
      <c r="AW643" s="16"/>
      <c r="AX643" s="16"/>
      <c r="AY643" s="16"/>
      <c r="AZ643" s="16"/>
      <c r="BA643" s="16"/>
    </row>
    <row r="644" spans="24:53">
      <c r="X644" s="16"/>
      <c r="Y644" s="16"/>
      <c r="Z644" s="16"/>
      <c r="AA644" s="16"/>
      <c r="AB644" s="16"/>
      <c r="AC644" s="16"/>
      <c r="AD644" s="16"/>
      <c r="AE644" s="16"/>
      <c r="AF644" s="16"/>
      <c r="AG644" s="16"/>
      <c r="AH644" s="16"/>
      <c r="AI644" s="16"/>
      <c r="AJ644" s="16"/>
      <c r="AK644" s="16"/>
      <c r="AL644" s="16"/>
      <c r="AM644" s="16"/>
      <c r="AN644" s="16"/>
      <c r="AO644" s="16"/>
      <c r="AP644" s="16"/>
      <c r="AQ644" s="16"/>
      <c r="AR644" s="16"/>
      <c r="AS644" s="16"/>
      <c r="AT644" s="16"/>
      <c r="AU644" s="16"/>
      <c r="AV644" s="16"/>
      <c r="AW644" s="16"/>
      <c r="AX644" s="16"/>
      <c r="AY644" s="16"/>
      <c r="AZ644" s="16"/>
      <c r="BA644" s="16"/>
    </row>
    <row r="645" spans="24:53">
      <c r="X645" s="16"/>
      <c r="Y645" s="16"/>
      <c r="Z645" s="16"/>
      <c r="AA645" s="16"/>
      <c r="AB645" s="16"/>
      <c r="AC645" s="16"/>
      <c r="AD645" s="16"/>
      <c r="AE645" s="16"/>
      <c r="AF645" s="16"/>
      <c r="AG645" s="16"/>
      <c r="AH645" s="16"/>
      <c r="AI645" s="16"/>
      <c r="AJ645" s="16"/>
      <c r="AK645" s="16"/>
      <c r="AL645" s="16"/>
      <c r="AM645" s="16"/>
      <c r="AN645" s="16"/>
      <c r="AO645" s="16"/>
      <c r="AP645" s="16"/>
      <c r="AQ645" s="16"/>
      <c r="AR645" s="16"/>
      <c r="AS645" s="16"/>
      <c r="AT645" s="16"/>
      <c r="AU645" s="16"/>
      <c r="AV645" s="16"/>
      <c r="AW645" s="16"/>
      <c r="AX645" s="16"/>
      <c r="AY645" s="16"/>
      <c r="AZ645" s="16"/>
      <c r="BA645" s="16"/>
    </row>
    <row r="646" spans="24:53">
      <c r="X646" s="16"/>
      <c r="Y646" s="16"/>
      <c r="Z646" s="16"/>
      <c r="AA646" s="16"/>
      <c r="AB646" s="16"/>
      <c r="AC646" s="16"/>
      <c r="AD646" s="16"/>
      <c r="AE646" s="16"/>
      <c r="AF646" s="16"/>
      <c r="AG646" s="16"/>
      <c r="AH646" s="16"/>
      <c r="AI646" s="16"/>
      <c r="AJ646" s="16"/>
      <c r="AK646" s="16"/>
      <c r="AL646" s="16"/>
      <c r="AM646" s="16"/>
      <c r="AN646" s="16"/>
      <c r="AO646" s="16"/>
      <c r="AP646" s="16"/>
      <c r="AQ646" s="16"/>
      <c r="AR646" s="16"/>
      <c r="AS646" s="16"/>
      <c r="AT646" s="16"/>
      <c r="AU646" s="16"/>
      <c r="AV646" s="16"/>
      <c r="AW646" s="16"/>
      <c r="AX646" s="16"/>
      <c r="AY646" s="16"/>
      <c r="AZ646" s="16"/>
      <c r="BA646" s="16"/>
    </row>
    <row r="647" spans="24:53"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  <c r="AH647" s="16"/>
      <c r="AI647" s="16"/>
      <c r="AJ647" s="16"/>
      <c r="AK647" s="16"/>
      <c r="AL647" s="16"/>
      <c r="AM647" s="16"/>
      <c r="AN647" s="16"/>
      <c r="AO647" s="16"/>
      <c r="AP647" s="16"/>
      <c r="AQ647" s="16"/>
      <c r="AR647" s="16"/>
      <c r="AS647" s="16"/>
      <c r="AT647" s="16"/>
      <c r="AU647" s="16"/>
      <c r="AV647" s="16"/>
      <c r="AW647" s="16"/>
      <c r="AX647" s="16"/>
      <c r="AY647" s="16"/>
      <c r="AZ647" s="16"/>
      <c r="BA647" s="16"/>
    </row>
    <row r="648" spans="24:53">
      <c r="X648" s="16"/>
      <c r="Y648" s="16"/>
      <c r="Z648" s="16"/>
      <c r="AA648" s="16"/>
      <c r="AB648" s="16"/>
      <c r="AC648" s="16"/>
      <c r="AD648" s="16"/>
      <c r="AE648" s="16"/>
      <c r="AF648" s="16"/>
      <c r="AG648" s="16"/>
      <c r="AH648" s="16"/>
      <c r="AI648" s="16"/>
      <c r="AJ648" s="16"/>
      <c r="AK648" s="16"/>
      <c r="AL648" s="16"/>
      <c r="AM648" s="16"/>
      <c r="AN648" s="16"/>
      <c r="AO648" s="16"/>
      <c r="AP648" s="16"/>
      <c r="AQ648" s="16"/>
      <c r="AR648" s="16"/>
      <c r="AS648" s="16"/>
      <c r="AT648" s="16"/>
      <c r="AU648" s="16"/>
      <c r="AV648" s="16"/>
      <c r="AW648" s="16"/>
      <c r="AX648" s="16"/>
      <c r="AY648" s="16"/>
      <c r="AZ648" s="16"/>
      <c r="BA648" s="16"/>
    </row>
    <row r="649" spans="24:53">
      <c r="X649" s="16"/>
      <c r="Y649" s="16"/>
      <c r="Z649" s="16"/>
      <c r="AA649" s="16"/>
      <c r="AB649" s="16"/>
      <c r="AC649" s="16"/>
      <c r="AD649" s="16"/>
      <c r="AE649" s="16"/>
      <c r="AF649" s="16"/>
      <c r="AG649" s="16"/>
      <c r="AH649" s="16"/>
      <c r="AI649" s="16"/>
      <c r="AJ649" s="16"/>
      <c r="AK649" s="16"/>
      <c r="AL649" s="16"/>
      <c r="AM649" s="16"/>
      <c r="AN649" s="16"/>
      <c r="AO649" s="16"/>
      <c r="AP649" s="16"/>
      <c r="AQ649" s="16"/>
      <c r="AR649" s="16"/>
      <c r="AS649" s="16"/>
      <c r="AT649" s="16"/>
      <c r="AU649" s="16"/>
      <c r="AV649" s="16"/>
      <c r="AW649" s="16"/>
      <c r="AX649" s="16"/>
      <c r="AY649" s="16"/>
      <c r="AZ649" s="16"/>
      <c r="BA649" s="16"/>
    </row>
    <row r="650" spans="24:53">
      <c r="X650" s="16"/>
      <c r="Y650" s="16"/>
      <c r="Z650" s="16"/>
      <c r="AA650" s="16"/>
      <c r="AB650" s="16"/>
      <c r="AC650" s="16"/>
      <c r="AD650" s="16"/>
      <c r="AE650" s="16"/>
      <c r="AF650" s="16"/>
      <c r="AG650" s="16"/>
      <c r="AH650" s="16"/>
      <c r="AI650" s="16"/>
      <c r="AJ650" s="16"/>
      <c r="AK650" s="16"/>
      <c r="AL650" s="16"/>
      <c r="AM650" s="16"/>
      <c r="AN650" s="16"/>
      <c r="AO650" s="16"/>
      <c r="AP650" s="16"/>
      <c r="AQ650" s="16"/>
      <c r="AR650" s="16"/>
      <c r="AS650" s="16"/>
      <c r="AT650" s="16"/>
      <c r="AU650" s="16"/>
      <c r="AV650" s="16"/>
      <c r="AW650" s="16"/>
      <c r="AX650" s="16"/>
      <c r="AY650" s="16"/>
      <c r="AZ650" s="16"/>
      <c r="BA650" s="16"/>
    </row>
    <row r="651" spans="24:53">
      <c r="X651" s="16"/>
      <c r="Y651" s="16"/>
      <c r="Z651" s="16"/>
      <c r="AA651" s="16"/>
      <c r="AB651" s="16"/>
      <c r="AC651" s="16"/>
      <c r="AD651" s="16"/>
      <c r="AE651" s="16"/>
      <c r="AF651" s="16"/>
      <c r="AG651" s="16"/>
      <c r="AH651" s="16"/>
      <c r="AI651" s="16"/>
      <c r="AJ651" s="16"/>
      <c r="AK651" s="16"/>
      <c r="AL651" s="16"/>
      <c r="AM651" s="16"/>
      <c r="AN651" s="16"/>
      <c r="AO651" s="16"/>
      <c r="AP651" s="16"/>
      <c r="AQ651" s="16"/>
      <c r="AR651" s="16"/>
      <c r="AS651" s="16"/>
      <c r="AT651" s="16"/>
      <c r="AU651" s="16"/>
      <c r="AV651" s="16"/>
      <c r="AW651" s="16"/>
      <c r="AX651" s="16"/>
      <c r="AY651" s="16"/>
      <c r="AZ651" s="16"/>
      <c r="BA651" s="16"/>
    </row>
    <row r="652" spans="24:53">
      <c r="X652" s="16"/>
      <c r="Y652" s="16"/>
      <c r="Z652" s="16"/>
      <c r="AA652" s="16"/>
      <c r="AB652" s="16"/>
      <c r="AC652" s="16"/>
      <c r="AD652" s="16"/>
      <c r="AE652" s="16"/>
      <c r="AF652" s="16"/>
      <c r="AG652" s="16"/>
      <c r="AH652" s="16"/>
      <c r="AI652" s="16"/>
      <c r="AJ652" s="16"/>
      <c r="AK652" s="16"/>
      <c r="AL652" s="16"/>
      <c r="AM652" s="16"/>
      <c r="AN652" s="16"/>
      <c r="AO652" s="16"/>
      <c r="AP652" s="16"/>
      <c r="AQ652" s="16"/>
      <c r="AR652" s="16"/>
      <c r="AS652" s="16"/>
      <c r="AT652" s="16"/>
      <c r="AU652" s="16"/>
      <c r="AV652" s="16"/>
      <c r="AW652" s="16"/>
      <c r="AX652" s="16"/>
      <c r="AY652" s="16"/>
      <c r="AZ652" s="16"/>
      <c r="BA652" s="16"/>
    </row>
    <row r="653" spans="24:53">
      <c r="X653" s="16"/>
      <c r="Y653" s="16"/>
      <c r="Z653" s="16"/>
      <c r="AA653" s="16"/>
      <c r="AB653" s="16"/>
      <c r="AC653" s="16"/>
      <c r="AD653" s="16"/>
      <c r="AE653" s="16"/>
      <c r="AF653" s="16"/>
      <c r="AG653" s="16"/>
      <c r="AH653" s="16"/>
      <c r="AI653" s="16"/>
      <c r="AJ653" s="16"/>
      <c r="AK653" s="16"/>
      <c r="AL653" s="16"/>
      <c r="AM653" s="16"/>
      <c r="AN653" s="16"/>
      <c r="AO653" s="16"/>
      <c r="AP653" s="16"/>
      <c r="AQ653" s="16"/>
      <c r="AR653" s="16"/>
      <c r="AS653" s="16"/>
      <c r="AT653" s="16"/>
      <c r="AU653" s="16"/>
      <c r="AV653" s="16"/>
      <c r="AW653" s="16"/>
      <c r="AX653" s="16"/>
      <c r="AY653" s="16"/>
      <c r="AZ653" s="16"/>
      <c r="BA653" s="16"/>
    </row>
    <row r="654" spans="24:53">
      <c r="X654" s="16"/>
      <c r="Y654" s="16"/>
      <c r="Z654" s="16"/>
      <c r="AA654" s="16"/>
      <c r="AB654" s="16"/>
      <c r="AC654" s="16"/>
      <c r="AD654" s="16"/>
      <c r="AE654" s="16"/>
      <c r="AF654" s="16"/>
      <c r="AG654" s="16"/>
      <c r="AH654" s="16"/>
      <c r="AI654" s="16"/>
      <c r="AJ654" s="16"/>
      <c r="AK654" s="16"/>
      <c r="AL654" s="16"/>
      <c r="AM654" s="16"/>
      <c r="AN654" s="16"/>
      <c r="AO654" s="16"/>
      <c r="AP654" s="16"/>
      <c r="AQ654" s="16"/>
      <c r="AR654" s="16"/>
      <c r="AS654" s="16"/>
      <c r="AT654" s="16"/>
      <c r="AU654" s="16"/>
      <c r="AV654" s="16"/>
      <c r="AW654" s="16"/>
      <c r="AX654" s="16"/>
      <c r="AY654" s="16"/>
      <c r="AZ654" s="16"/>
      <c r="BA654" s="16"/>
    </row>
    <row r="655" spans="24:53">
      <c r="X655" s="16"/>
      <c r="Y655" s="16"/>
      <c r="Z655" s="16"/>
      <c r="AA655" s="16"/>
      <c r="AB655" s="16"/>
      <c r="AC655" s="16"/>
      <c r="AD655" s="16"/>
      <c r="AE655" s="16"/>
      <c r="AF655" s="16"/>
      <c r="AG655" s="16"/>
      <c r="AH655" s="16"/>
      <c r="AI655" s="16"/>
      <c r="AJ655" s="16"/>
      <c r="AK655" s="16"/>
      <c r="AL655" s="16"/>
      <c r="AM655" s="16"/>
      <c r="AN655" s="16"/>
      <c r="AO655" s="16"/>
      <c r="AP655" s="16"/>
      <c r="AQ655" s="16"/>
      <c r="AR655" s="16"/>
      <c r="AS655" s="16"/>
      <c r="AT655" s="16"/>
      <c r="AU655" s="16"/>
      <c r="AV655" s="16"/>
      <c r="AW655" s="16"/>
      <c r="AX655" s="16"/>
      <c r="AY655" s="16"/>
      <c r="AZ655" s="16"/>
      <c r="BA655" s="16"/>
    </row>
    <row r="656" spans="24:53">
      <c r="X656" s="16"/>
      <c r="Y656" s="16"/>
      <c r="Z656" s="16"/>
      <c r="AA656" s="16"/>
      <c r="AB656" s="16"/>
      <c r="AC656" s="16"/>
      <c r="AD656" s="16"/>
      <c r="AE656" s="16"/>
      <c r="AF656" s="16"/>
      <c r="AG656" s="16"/>
      <c r="AH656" s="16"/>
      <c r="AI656" s="16"/>
      <c r="AJ656" s="16"/>
      <c r="AK656" s="16"/>
      <c r="AL656" s="16"/>
      <c r="AM656" s="16"/>
      <c r="AN656" s="16"/>
      <c r="AO656" s="16"/>
      <c r="AP656" s="16"/>
      <c r="AQ656" s="16"/>
      <c r="AR656" s="16"/>
      <c r="AS656" s="16"/>
      <c r="AT656" s="16"/>
      <c r="AU656" s="16"/>
      <c r="AV656" s="16"/>
      <c r="AW656" s="16"/>
      <c r="AX656" s="16"/>
      <c r="AY656" s="16"/>
      <c r="AZ656" s="16"/>
      <c r="BA656" s="16"/>
    </row>
    <row r="657" spans="24:53">
      <c r="X657" s="16"/>
      <c r="Y657" s="16"/>
      <c r="Z657" s="16"/>
      <c r="AA657" s="16"/>
      <c r="AB657" s="16"/>
      <c r="AC657" s="16"/>
      <c r="AD657" s="16"/>
      <c r="AE657" s="16"/>
      <c r="AF657" s="16"/>
      <c r="AG657" s="16"/>
      <c r="AH657" s="16"/>
      <c r="AI657" s="16"/>
      <c r="AJ657" s="16"/>
      <c r="AK657" s="16"/>
      <c r="AL657" s="16"/>
      <c r="AM657" s="16"/>
      <c r="AN657" s="16"/>
      <c r="AO657" s="16"/>
      <c r="AP657" s="16"/>
      <c r="AQ657" s="16"/>
      <c r="AR657" s="16"/>
      <c r="AS657" s="16"/>
      <c r="AT657" s="16"/>
      <c r="AU657" s="16"/>
      <c r="AV657" s="16"/>
      <c r="AW657" s="16"/>
      <c r="AX657" s="16"/>
      <c r="AY657" s="16"/>
      <c r="AZ657" s="16"/>
      <c r="BA657" s="16"/>
    </row>
    <row r="658" spans="24:53">
      <c r="X658" s="16"/>
      <c r="Y658" s="16"/>
      <c r="Z658" s="16"/>
      <c r="AA658" s="16"/>
      <c r="AB658" s="16"/>
      <c r="AC658" s="16"/>
      <c r="AD658" s="16"/>
      <c r="AE658" s="16"/>
      <c r="AF658" s="16"/>
      <c r="AG658" s="16"/>
      <c r="AH658" s="16"/>
      <c r="AI658" s="16"/>
      <c r="AJ658" s="16"/>
      <c r="AK658" s="16"/>
      <c r="AL658" s="16"/>
      <c r="AM658" s="16"/>
      <c r="AN658" s="16"/>
      <c r="AO658" s="16"/>
      <c r="AP658" s="16"/>
      <c r="AQ658" s="16"/>
      <c r="AR658" s="16"/>
      <c r="AS658" s="16"/>
      <c r="AT658" s="16"/>
      <c r="AU658" s="16"/>
      <c r="AV658" s="16"/>
      <c r="AW658" s="16"/>
      <c r="AX658" s="16"/>
      <c r="AY658" s="16"/>
      <c r="AZ658" s="16"/>
      <c r="BA658" s="16"/>
    </row>
    <row r="659" spans="24:53">
      <c r="X659" s="16"/>
      <c r="Y659" s="16"/>
      <c r="Z659" s="16"/>
      <c r="AA659" s="16"/>
      <c r="AB659" s="16"/>
      <c r="AC659" s="16"/>
      <c r="AD659" s="16"/>
      <c r="AE659" s="16"/>
      <c r="AF659" s="16"/>
      <c r="AG659" s="16"/>
      <c r="AH659" s="16"/>
      <c r="AI659" s="16"/>
      <c r="AJ659" s="16"/>
      <c r="AK659" s="16"/>
      <c r="AL659" s="16"/>
      <c r="AM659" s="16"/>
      <c r="AN659" s="16"/>
      <c r="AO659" s="16"/>
      <c r="AP659" s="16"/>
      <c r="AQ659" s="16"/>
      <c r="AR659" s="16"/>
      <c r="AS659" s="16"/>
      <c r="AT659" s="16"/>
      <c r="AU659" s="16"/>
      <c r="AV659" s="16"/>
      <c r="AW659" s="16"/>
      <c r="AX659" s="16"/>
      <c r="AY659" s="16"/>
      <c r="AZ659" s="16"/>
      <c r="BA659" s="16"/>
    </row>
    <row r="660" spans="24:53">
      <c r="X660" s="16"/>
      <c r="Y660" s="16"/>
      <c r="Z660" s="16"/>
      <c r="AA660" s="16"/>
      <c r="AB660" s="16"/>
      <c r="AC660" s="16"/>
      <c r="AD660" s="16"/>
      <c r="AE660" s="16"/>
      <c r="AF660" s="16"/>
      <c r="AG660" s="16"/>
      <c r="AH660" s="16"/>
      <c r="AI660" s="16"/>
      <c r="AJ660" s="16"/>
      <c r="AK660" s="16"/>
      <c r="AL660" s="16"/>
      <c r="AM660" s="16"/>
      <c r="AN660" s="16"/>
      <c r="AO660" s="16"/>
      <c r="AP660" s="16"/>
      <c r="AQ660" s="16"/>
      <c r="AR660" s="16"/>
      <c r="AS660" s="16"/>
      <c r="AT660" s="16"/>
      <c r="AU660" s="16"/>
      <c r="AV660" s="16"/>
      <c r="AW660" s="16"/>
      <c r="AX660" s="16"/>
      <c r="AY660" s="16"/>
      <c r="AZ660" s="16"/>
      <c r="BA660" s="16"/>
    </row>
    <row r="661" spans="24:53">
      <c r="X661" s="16"/>
      <c r="Y661" s="16"/>
      <c r="Z661" s="16"/>
      <c r="AA661" s="16"/>
      <c r="AB661" s="16"/>
      <c r="AC661" s="16"/>
      <c r="AD661" s="16"/>
      <c r="AE661" s="16"/>
      <c r="AF661" s="16"/>
      <c r="AG661" s="16"/>
      <c r="AH661" s="16"/>
      <c r="AI661" s="16"/>
      <c r="AJ661" s="16"/>
      <c r="AK661" s="16"/>
      <c r="AL661" s="16"/>
      <c r="AM661" s="16"/>
      <c r="AN661" s="16"/>
      <c r="AO661" s="16"/>
      <c r="AP661" s="16"/>
      <c r="AQ661" s="16"/>
      <c r="AR661" s="16"/>
      <c r="AS661" s="16"/>
      <c r="AT661" s="16"/>
      <c r="AU661" s="16"/>
      <c r="AV661" s="16"/>
      <c r="AW661" s="16"/>
      <c r="AX661" s="16"/>
      <c r="AY661" s="16"/>
      <c r="AZ661" s="16"/>
      <c r="BA661" s="16"/>
    </row>
    <row r="662" spans="24:53">
      <c r="X662" s="16"/>
      <c r="Y662" s="16"/>
      <c r="Z662" s="16"/>
      <c r="AA662" s="16"/>
      <c r="AB662" s="16"/>
      <c r="AC662" s="16"/>
      <c r="AD662" s="16"/>
      <c r="AE662" s="16"/>
      <c r="AF662" s="16"/>
      <c r="AG662" s="16"/>
      <c r="AH662" s="16"/>
      <c r="AI662" s="16"/>
      <c r="AJ662" s="16"/>
      <c r="AK662" s="16"/>
      <c r="AL662" s="16"/>
      <c r="AM662" s="16"/>
      <c r="AN662" s="16"/>
      <c r="AO662" s="16"/>
      <c r="AP662" s="16"/>
      <c r="AQ662" s="16"/>
      <c r="AR662" s="16"/>
      <c r="AS662" s="16"/>
      <c r="AT662" s="16"/>
      <c r="AU662" s="16"/>
      <c r="AV662" s="16"/>
      <c r="AW662" s="16"/>
      <c r="AX662" s="16"/>
      <c r="AY662" s="16"/>
      <c r="AZ662" s="16"/>
      <c r="BA662" s="16"/>
    </row>
    <row r="663" spans="24:53">
      <c r="X663" s="16"/>
      <c r="Y663" s="16"/>
      <c r="Z663" s="16"/>
      <c r="AA663" s="16"/>
      <c r="AB663" s="16"/>
      <c r="AC663" s="16"/>
      <c r="AD663" s="16"/>
      <c r="AE663" s="16"/>
      <c r="AF663" s="16"/>
      <c r="AG663" s="16"/>
      <c r="AH663" s="16"/>
      <c r="AI663" s="16"/>
      <c r="AJ663" s="16"/>
      <c r="AK663" s="16"/>
      <c r="AL663" s="16"/>
      <c r="AM663" s="16"/>
      <c r="AN663" s="16"/>
      <c r="AO663" s="16"/>
      <c r="AP663" s="16"/>
      <c r="AQ663" s="16"/>
      <c r="AR663" s="16"/>
      <c r="AS663" s="16"/>
      <c r="AT663" s="16"/>
      <c r="AU663" s="16"/>
      <c r="AV663" s="16"/>
      <c r="AW663" s="16"/>
      <c r="AX663" s="16"/>
      <c r="AY663" s="16"/>
      <c r="AZ663" s="16"/>
      <c r="BA663" s="16"/>
    </row>
    <row r="664" spans="24:53">
      <c r="X664" s="16"/>
      <c r="Y664" s="16"/>
      <c r="Z664" s="16"/>
      <c r="AA664" s="16"/>
      <c r="AB664" s="16"/>
      <c r="AC664" s="16"/>
      <c r="AD664" s="16"/>
      <c r="AE664" s="16"/>
      <c r="AF664" s="16"/>
      <c r="AG664" s="16"/>
      <c r="AH664" s="16"/>
      <c r="AI664" s="16"/>
      <c r="AJ664" s="16"/>
      <c r="AK664" s="16"/>
      <c r="AL664" s="16"/>
      <c r="AM664" s="16"/>
      <c r="AN664" s="16"/>
      <c r="AO664" s="16"/>
      <c r="AP664" s="16"/>
      <c r="AQ664" s="16"/>
      <c r="AR664" s="16"/>
      <c r="AS664" s="16"/>
      <c r="AT664" s="16"/>
      <c r="AU664" s="16"/>
      <c r="AV664" s="16"/>
      <c r="AW664" s="16"/>
      <c r="AX664" s="16"/>
      <c r="AY664" s="16"/>
      <c r="AZ664" s="16"/>
      <c r="BA664" s="16"/>
    </row>
    <row r="665" spans="24:53">
      <c r="X665" s="16"/>
      <c r="Y665" s="16"/>
      <c r="Z665" s="16"/>
      <c r="AA665" s="16"/>
      <c r="AB665" s="16"/>
      <c r="AC665" s="16"/>
      <c r="AD665" s="16"/>
      <c r="AE665" s="16"/>
      <c r="AF665" s="16"/>
      <c r="AG665" s="16"/>
      <c r="AH665" s="16"/>
      <c r="AI665" s="16"/>
      <c r="AJ665" s="16"/>
      <c r="AK665" s="16"/>
      <c r="AL665" s="16"/>
      <c r="AM665" s="16"/>
      <c r="AN665" s="16"/>
      <c r="AO665" s="16"/>
      <c r="AP665" s="16"/>
      <c r="AQ665" s="16"/>
      <c r="AR665" s="16"/>
      <c r="AS665" s="16"/>
      <c r="AT665" s="16"/>
      <c r="AU665" s="16"/>
      <c r="AV665" s="16"/>
      <c r="AW665" s="16"/>
      <c r="AX665" s="16"/>
      <c r="AY665" s="16"/>
      <c r="AZ665" s="16"/>
      <c r="BA665" s="16"/>
    </row>
    <row r="666" spans="24:53">
      <c r="X666" s="16"/>
      <c r="Y666" s="16"/>
      <c r="Z666" s="16"/>
      <c r="AA666" s="16"/>
      <c r="AB666" s="16"/>
      <c r="AC666" s="16"/>
      <c r="AD666" s="16"/>
      <c r="AE666" s="16"/>
      <c r="AF666" s="16"/>
      <c r="AG666" s="16"/>
      <c r="AH666" s="16"/>
      <c r="AI666" s="16"/>
      <c r="AJ666" s="16"/>
      <c r="AK666" s="16"/>
      <c r="AL666" s="16"/>
      <c r="AM666" s="16"/>
      <c r="AN666" s="16"/>
      <c r="AO666" s="16"/>
      <c r="AP666" s="16"/>
      <c r="AQ666" s="16"/>
      <c r="AR666" s="16"/>
      <c r="AS666" s="16"/>
      <c r="AT666" s="16"/>
      <c r="AU666" s="16"/>
      <c r="AV666" s="16"/>
      <c r="AW666" s="16"/>
      <c r="AX666" s="16"/>
      <c r="AY666" s="16"/>
      <c r="AZ666" s="16"/>
      <c r="BA666" s="16"/>
    </row>
    <row r="667" spans="24:53">
      <c r="X667" s="16"/>
      <c r="Y667" s="16"/>
      <c r="Z667" s="16"/>
      <c r="AA667" s="16"/>
      <c r="AB667" s="16"/>
      <c r="AC667" s="16"/>
      <c r="AD667" s="16"/>
      <c r="AE667" s="16"/>
      <c r="AF667" s="16"/>
      <c r="AG667" s="16"/>
      <c r="AH667" s="16"/>
      <c r="AI667" s="16"/>
      <c r="AJ667" s="16"/>
      <c r="AK667" s="16"/>
      <c r="AL667" s="16"/>
      <c r="AM667" s="16"/>
      <c r="AN667" s="16"/>
      <c r="AO667" s="16"/>
      <c r="AP667" s="16"/>
      <c r="AQ667" s="16"/>
      <c r="AR667" s="16"/>
      <c r="AS667" s="16"/>
      <c r="AT667" s="16"/>
      <c r="AU667" s="16"/>
      <c r="AV667" s="16"/>
      <c r="AW667" s="16"/>
      <c r="AX667" s="16"/>
      <c r="AY667" s="16"/>
      <c r="AZ667" s="16"/>
      <c r="BA667" s="16"/>
    </row>
    <row r="668" spans="24:53">
      <c r="X668" s="16"/>
      <c r="Y668" s="16"/>
      <c r="Z668" s="16"/>
      <c r="AA668" s="16"/>
      <c r="AB668" s="16"/>
      <c r="AC668" s="16"/>
      <c r="AD668" s="16"/>
      <c r="AE668" s="16"/>
      <c r="AF668" s="16"/>
      <c r="AG668" s="16"/>
      <c r="AH668" s="16"/>
      <c r="AI668" s="16"/>
      <c r="AJ668" s="16"/>
      <c r="AK668" s="16"/>
      <c r="AL668" s="16"/>
      <c r="AM668" s="16"/>
      <c r="AN668" s="16"/>
      <c r="AO668" s="16"/>
      <c r="AP668" s="16"/>
      <c r="AQ668" s="16"/>
      <c r="AR668" s="16"/>
      <c r="AS668" s="16"/>
      <c r="AT668" s="16"/>
      <c r="AU668" s="16"/>
      <c r="AV668" s="16"/>
      <c r="AW668" s="16"/>
      <c r="AX668" s="16"/>
      <c r="AY668" s="16"/>
      <c r="AZ668" s="16"/>
      <c r="BA668" s="16"/>
    </row>
    <row r="669" spans="24:53">
      <c r="X669" s="16"/>
      <c r="Y669" s="16"/>
      <c r="Z669" s="16"/>
      <c r="AA669" s="16"/>
      <c r="AB669" s="16"/>
      <c r="AC669" s="16"/>
      <c r="AD669" s="16"/>
      <c r="AE669" s="16"/>
      <c r="AF669" s="16"/>
      <c r="AG669" s="16"/>
      <c r="AH669" s="16"/>
      <c r="AI669" s="16"/>
      <c r="AJ669" s="16"/>
      <c r="AK669" s="16"/>
      <c r="AL669" s="16"/>
      <c r="AM669" s="16"/>
      <c r="AN669" s="16"/>
      <c r="AO669" s="16"/>
      <c r="AP669" s="16"/>
      <c r="AQ669" s="16"/>
      <c r="AR669" s="16"/>
      <c r="AS669" s="16"/>
      <c r="AT669" s="16"/>
      <c r="AU669" s="16"/>
      <c r="AV669" s="16"/>
      <c r="AW669" s="16"/>
      <c r="AX669" s="16"/>
      <c r="AY669" s="16"/>
      <c r="AZ669" s="16"/>
      <c r="BA669" s="16"/>
    </row>
    <row r="670" spans="24:53">
      <c r="X670" s="16"/>
      <c r="Y670" s="16"/>
      <c r="Z670" s="16"/>
      <c r="AA670" s="16"/>
      <c r="AB670" s="16"/>
      <c r="AC670" s="16"/>
      <c r="AD670" s="16"/>
      <c r="AE670" s="16"/>
      <c r="AF670" s="16"/>
      <c r="AG670" s="16"/>
      <c r="AH670" s="16"/>
      <c r="AI670" s="16"/>
      <c r="AJ670" s="16"/>
      <c r="AK670" s="16"/>
      <c r="AL670" s="16"/>
      <c r="AM670" s="16"/>
      <c r="AN670" s="16"/>
      <c r="AO670" s="16"/>
      <c r="AP670" s="16"/>
      <c r="AQ670" s="16"/>
      <c r="AR670" s="16"/>
      <c r="AS670" s="16"/>
      <c r="AT670" s="16"/>
      <c r="AU670" s="16"/>
      <c r="AV670" s="16"/>
      <c r="AW670" s="16"/>
      <c r="AX670" s="16"/>
      <c r="AY670" s="16"/>
      <c r="AZ670" s="16"/>
      <c r="BA670" s="16"/>
    </row>
    <row r="671" spans="24:53">
      <c r="X671" s="16"/>
      <c r="Y671" s="16"/>
      <c r="Z671" s="16"/>
      <c r="AA671" s="16"/>
      <c r="AB671" s="16"/>
      <c r="AC671" s="16"/>
      <c r="AD671" s="16"/>
      <c r="AE671" s="16"/>
      <c r="AF671" s="16"/>
      <c r="AG671" s="16"/>
      <c r="AH671" s="16"/>
      <c r="AI671" s="16"/>
      <c r="AJ671" s="16"/>
      <c r="AK671" s="16"/>
      <c r="AL671" s="16"/>
      <c r="AM671" s="16"/>
      <c r="AN671" s="16"/>
      <c r="AO671" s="16"/>
      <c r="AP671" s="16"/>
      <c r="AQ671" s="16"/>
      <c r="AR671" s="16"/>
      <c r="AS671" s="16"/>
      <c r="AT671" s="16"/>
      <c r="AU671" s="16"/>
      <c r="AV671" s="16"/>
      <c r="AW671" s="16"/>
      <c r="AX671" s="16"/>
      <c r="AY671" s="16"/>
      <c r="AZ671" s="16"/>
      <c r="BA671" s="16"/>
    </row>
    <row r="672" spans="24:53">
      <c r="X672" s="16"/>
      <c r="Y672" s="16"/>
      <c r="Z672" s="16"/>
      <c r="AA672" s="16"/>
      <c r="AB672" s="16"/>
      <c r="AC672" s="16"/>
      <c r="AD672" s="16"/>
      <c r="AE672" s="16"/>
      <c r="AF672" s="16"/>
      <c r="AG672" s="16"/>
      <c r="AH672" s="16"/>
      <c r="AI672" s="16"/>
      <c r="AJ672" s="16"/>
      <c r="AK672" s="16"/>
      <c r="AL672" s="16"/>
      <c r="AM672" s="16"/>
      <c r="AN672" s="16"/>
      <c r="AO672" s="16"/>
      <c r="AP672" s="16"/>
      <c r="AQ672" s="16"/>
      <c r="AR672" s="16"/>
      <c r="AS672" s="16"/>
      <c r="AT672" s="16"/>
      <c r="AU672" s="16"/>
      <c r="AV672" s="16"/>
      <c r="AW672" s="16"/>
      <c r="AX672" s="16"/>
      <c r="AY672" s="16"/>
      <c r="AZ672" s="16"/>
      <c r="BA672" s="16"/>
    </row>
    <row r="673" spans="24:53">
      <c r="X673" s="16"/>
      <c r="Y673" s="16"/>
      <c r="Z673" s="16"/>
      <c r="AA673" s="16"/>
      <c r="AB673" s="16"/>
      <c r="AC673" s="16"/>
      <c r="AD673" s="16"/>
      <c r="AE673" s="16"/>
      <c r="AF673" s="16"/>
      <c r="AG673" s="16"/>
      <c r="AH673" s="16"/>
      <c r="AI673" s="16"/>
      <c r="AJ673" s="16"/>
      <c r="AK673" s="16"/>
      <c r="AL673" s="16"/>
      <c r="AM673" s="16"/>
      <c r="AN673" s="16"/>
      <c r="AO673" s="16"/>
      <c r="AP673" s="16"/>
      <c r="AQ673" s="16"/>
      <c r="AR673" s="16"/>
      <c r="AS673" s="16"/>
      <c r="AT673" s="16"/>
      <c r="AU673" s="16"/>
      <c r="AV673" s="16"/>
      <c r="AW673" s="16"/>
      <c r="AX673" s="16"/>
      <c r="AY673" s="16"/>
      <c r="AZ673" s="16"/>
      <c r="BA673" s="16"/>
    </row>
    <row r="674" spans="24:53">
      <c r="X674" s="16"/>
      <c r="Y674" s="16"/>
      <c r="Z674" s="16"/>
      <c r="AA674" s="16"/>
      <c r="AB674" s="16"/>
      <c r="AC674" s="16"/>
      <c r="AD674" s="16"/>
      <c r="AE674" s="16"/>
      <c r="AF674" s="16"/>
      <c r="AG674" s="16"/>
      <c r="AH674" s="16"/>
      <c r="AI674" s="16"/>
      <c r="AJ674" s="16"/>
      <c r="AK674" s="16"/>
      <c r="AL674" s="16"/>
      <c r="AM674" s="16"/>
      <c r="AN674" s="16"/>
      <c r="AO674" s="16"/>
      <c r="AP674" s="16"/>
      <c r="AQ674" s="16"/>
      <c r="AR674" s="16"/>
      <c r="AS674" s="16"/>
      <c r="AT674" s="16"/>
      <c r="AU674" s="16"/>
      <c r="AV674" s="16"/>
      <c r="AW674" s="16"/>
      <c r="AX674" s="16"/>
      <c r="AY674" s="16"/>
      <c r="AZ674" s="16"/>
      <c r="BA674" s="16"/>
    </row>
    <row r="675" spans="24:53">
      <c r="X675" s="16"/>
      <c r="Y675" s="16"/>
      <c r="Z675" s="16"/>
      <c r="AA675" s="16"/>
      <c r="AB675" s="16"/>
      <c r="AC675" s="16"/>
      <c r="AD675" s="16"/>
      <c r="AE675" s="16"/>
      <c r="AF675" s="16"/>
      <c r="AG675" s="16"/>
      <c r="AH675" s="16"/>
      <c r="AI675" s="16"/>
      <c r="AJ675" s="16"/>
      <c r="AK675" s="16"/>
      <c r="AL675" s="16"/>
      <c r="AM675" s="16"/>
      <c r="AN675" s="16"/>
      <c r="AO675" s="16"/>
      <c r="AP675" s="16"/>
      <c r="AQ675" s="16"/>
      <c r="AR675" s="16"/>
      <c r="AS675" s="16"/>
      <c r="AT675" s="16"/>
      <c r="AU675" s="16"/>
      <c r="AV675" s="16"/>
      <c r="AW675" s="16"/>
      <c r="AX675" s="16"/>
      <c r="AY675" s="16"/>
      <c r="AZ675" s="16"/>
      <c r="BA675" s="16"/>
    </row>
    <row r="676" spans="24:53">
      <c r="X676" s="16"/>
      <c r="Y676" s="16"/>
      <c r="Z676" s="16"/>
      <c r="AA676" s="16"/>
      <c r="AB676" s="16"/>
      <c r="AC676" s="16"/>
      <c r="AD676" s="16"/>
      <c r="AE676" s="16"/>
      <c r="AF676" s="16"/>
      <c r="AG676" s="16"/>
      <c r="AH676" s="16"/>
      <c r="AI676" s="16"/>
      <c r="AJ676" s="16"/>
      <c r="AK676" s="16"/>
      <c r="AL676" s="16"/>
      <c r="AM676" s="16"/>
      <c r="AN676" s="16"/>
      <c r="AO676" s="16"/>
      <c r="AP676" s="16"/>
      <c r="AQ676" s="16"/>
      <c r="AR676" s="16"/>
      <c r="AS676" s="16"/>
      <c r="AT676" s="16"/>
      <c r="AU676" s="16"/>
      <c r="AV676" s="16"/>
      <c r="AW676" s="16"/>
      <c r="AX676" s="16"/>
      <c r="AY676" s="16"/>
      <c r="AZ676" s="16"/>
      <c r="BA676" s="16"/>
    </row>
    <row r="677" spans="24:53">
      <c r="X677" s="16"/>
      <c r="Y677" s="16"/>
      <c r="Z677" s="16"/>
      <c r="AA677" s="16"/>
      <c r="AB677" s="16"/>
      <c r="AC677" s="16"/>
      <c r="AD677" s="16"/>
      <c r="AE677" s="16"/>
      <c r="AF677" s="16"/>
      <c r="AG677" s="16"/>
      <c r="AH677" s="16"/>
      <c r="AI677" s="16"/>
      <c r="AJ677" s="16"/>
      <c r="AK677" s="16"/>
      <c r="AL677" s="16"/>
      <c r="AM677" s="16"/>
      <c r="AN677" s="16"/>
      <c r="AO677" s="16"/>
      <c r="AP677" s="16"/>
      <c r="AQ677" s="16"/>
      <c r="AR677" s="16"/>
      <c r="AS677" s="16"/>
      <c r="AT677" s="16"/>
      <c r="AU677" s="16"/>
      <c r="AV677" s="16"/>
      <c r="AW677" s="16"/>
      <c r="AX677" s="16"/>
      <c r="AY677" s="16"/>
      <c r="AZ677" s="16"/>
      <c r="BA677" s="16"/>
    </row>
    <row r="678" spans="24:53">
      <c r="X678" s="16"/>
      <c r="Y678" s="16"/>
      <c r="Z678" s="16"/>
      <c r="AA678" s="16"/>
      <c r="AB678" s="16"/>
      <c r="AC678" s="16"/>
      <c r="AD678" s="16"/>
      <c r="AE678" s="16"/>
      <c r="AF678" s="16"/>
      <c r="AG678" s="16"/>
      <c r="AH678" s="16"/>
      <c r="AI678" s="16"/>
      <c r="AJ678" s="16"/>
      <c r="AK678" s="16"/>
      <c r="AL678" s="16"/>
      <c r="AM678" s="16"/>
      <c r="AN678" s="16"/>
      <c r="AO678" s="16"/>
      <c r="AP678" s="16"/>
      <c r="AQ678" s="16"/>
      <c r="AR678" s="16"/>
      <c r="AS678" s="16"/>
      <c r="AT678" s="16"/>
      <c r="AU678" s="16"/>
      <c r="AV678" s="16"/>
      <c r="AW678" s="16"/>
      <c r="AX678" s="16"/>
      <c r="AY678" s="16"/>
      <c r="AZ678" s="16"/>
      <c r="BA678" s="16"/>
    </row>
    <row r="679" spans="24:53">
      <c r="X679" s="16"/>
      <c r="Y679" s="16"/>
      <c r="Z679" s="16"/>
      <c r="AA679" s="16"/>
      <c r="AB679" s="16"/>
      <c r="AC679" s="16"/>
      <c r="AD679" s="16"/>
      <c r="AE679" s="16"/>
      <c r="AF679" s="16"/>
      <c r="AG679" s="16"/>
      <c r="AH679" s="16"/>
      <c r="AI679" s="16"/>
      <c r="AJ679" s="16"/>
      <c r="AK679" s="16"/>
      <c r="AL679" s="16"/>
      <c r="AM679" s="16"/>
      <c r="AN679" s="16"/>
      <c r="AO679" s="16"/>
      <c r="AP679" s="16"/>
      <c r="AQ679" s="16"/>
      <c r="AR679" s="16"/>
      <c r="AS679" s="16"/>
      <c r="AT679" s="16"/>
      <c r="AU679" s="16"/>
      <c r="AV679" s="16"/>
      <c r="AW679" s="16"/>
      <c r="AX679" s="16"/>
      <c r="AY679" s="16"/>
      <c r="AZ679" s="16"/>
      <c r="BA679" s="16"/>
    </row>
    <row r="680" spans="24:53">
      <c r="X680" s="16"/>
      <c r="Y680" s="16"/>
      <c r="Z680" s="16"/>
      <c r="AA680" s="16"/>
      <c r="AB680" s="16"/>
      <c r="AC680" s="16"/>
      <c r="AD680" s="16"/>
      <c r="AE680" s="16"/>
      <c r="AF680" s="16"/>
      <c r="AG680" s="16"/>
      <c r="AH680" s="16"/>
      <c r="AI680" s="16"/>
      <c r="AJ680" s="16"/>
      <c r="AK680" s="16"/>
      <c r="AL680" s="16"/>
      <c r="AM680" s="16"/>
      <c r="AN680" s="16"/>
      <c r="AO680" s="16"/>
      <c r="AP680" s="16"/>
      <c r="AQ680" s="16"/>
      <c r="AR680" s="16"/>
      <c r="AS680" s="16"/>
      <c r="AT680" s="16"/>
      <c r="AU680" s="16"/>
      <c r="AV680" s="16"/>
      <c r="AW680" s="16"/>
      <c r="AX680" s="16"/>
      <c r="AY680" s="16"/>
      <c r="AZ680" s="16"/>
      <c r="BA680" s="16"/>
    </row>
    <row r="681" spans="24:53">
      <c r="X681" s="16"/>
      <c r="Y681" s="16"/>
      <c r="Z681" s="16"/>
      <c r="AA681" s="16"/>
      <c r="AB681" s="16"/>
      <c r="AC681" s="16"/>
      <c r="AD681" s="16"/>
      <c r="AE681" s="16"/>
      <c r="AF681" s="16"/>
      <c r="AG681" s="16"/>
      <c r="AH681" s="16"/>
      <c r="AI681" s="16"/>
      <c r="AJ681" s="16"/>
      <c r="AK681" s="16"/>
      <c r="AL681" s="16"/>
      <c r="AM681" s="16"/>
      <c r="AN681" s="16"/>
      <c r="AO681" s="16"/>
      <c r="AP681" s="16"/>
      <c r="AQ681" s="16"/>
      <c r="AR681" s="16"/>
      <c r="AS681" s="16"/>
      <c r="AT681" s="16"/>
      <c r="AU681" s="16"/>
      <c r="AV681" s="16"/>
      <c r="AW681" s="16"/>
      <c r="AX681" s="16"/>
      <c r="AY681" s="16"/>
      <c r="AZ681" s="16"/>
      <c r="BA681" s="16"/>
    </row>
    <row r="682" spans="24:53">
      <c r="X682" s="16"/>
      <c r="Y682" s="16"/>
      <c r="Z682" s="16"/>
      <c r="AA682" s="16"/>
      <c r="AB682" s="16"/>
      <c r="AC682" s="16"/>
      <c r="AD682" s="16"/>
      <c r="AE682" s="16"/>
      <c r="AF682" s="16"/>
      <c r="AG682" s="16"/>
      <c r="AH682" s="16"/>
      <c r="AI682" s="16"/>
      <c r="AJ682" s="16"/>
      <c r="AK682" s="16"/>
      <c r="AL682" s="16"/>
      <c r="AM682" s="16"/>
      <c r="AN682" s="16"/>
      <c r="AO682" s="16"/>
      <c r="AP682" s="16"/>
      <c r="AQ682" s="16"/>
      <c r="AR682" s="16"/>
      <c r="AS682" s="16"/>
      <c r="AT682" s="16"/>
      <c r="AU682" s="16"/>
      <c r="AV682" s="16"/>
      <c r="AW682" s="16"/>
      <c r="AX682" s="16"/>
      <c r="AY682" s="16"/>
      <c r="AZ682" s="16"/>
      <c r="BA682" s="16"/>
    </row>
    <row r="683" spans="24:53">
      <c r="X683" s="16"/>
      <c r="Y683" s="16"/>
      <c r="Z683" s="16"/>
      <c r="AA683" s="16"/>
      <c r="AB683" s="16"/>
      <c r="AC683" s="16"/>
      <c r="AD683" s="16"/>
      <c r="AE683" s="16"/>
      <c r="AF683" s="16"/>
      <c r="AG683" s="16"/>
      <c r="AH683" s="16"/>
      <c r="AI683" s="16"/>
      <c r="AJ683" s="16"/>
      <c r="AK683" s="16"/>
      <c r="AL683" s="16"/>
      <c r="AM683" s="16"/>
      <c r="AN683" s="16"/>
      <c r="AO683" s="16"/>
      <c r="AP683" s="16"/>
      <c r="AQ683" s="16"/>
      <c r="AR683" s="16"/>
      <c r="AS683" s="16"/>
      <c r="AT683" s="16"/>
      <c r="AU683" s="16"/>
      <c r="AV683" s="16"/>
      <c r="AW683" s="16"/>
      <c r="AX683" s="16"/>
      <c r="AY683" s="16"/>
      <c r="AZ683" s="16"/>
      <c r="BA683" s="16"/>
    </row>
    <row r="684" spans="24:53">
      <c r="X684" s="16"/>
      <c r="Y684" s="16"/>
      <c r="Z684" s="16"/>
      <c r="AA684" s="16"/>
      <c r="AB684" s="16"/>
      <c r="AC684" s="16"/>
      <c r="AD684" s="16"/>
      <c r="AE684" s="16"/>
      <c r="AF684" s="16"/>
      <c r="AG684" s="16"/>
      <c r="AH684" s="16"/>
      <c r="AI684" s="16"/>
      <c r="AJ684" s="16"/>
      <c r="AK684" s="16"/>
      <c r="AL684" s="16"/>
      <c r="AM684" s="16"/>
      <c r="AN684" s="16"/>
      <c r="AO684" s="16"/>
      <c r="AP684" s="16"/>
      <c r="AQ684" s="16"/>
      <c r="AR684" s="16"/>
      <c r="AS684" s="16"/>
      <c r="AT684" s="16"/>
      <c r="AU684" s="16"/>
      <c r="AV684" s="16"/>
      <c r="AW684" s="16"/>
      <c r="AX684" s="16"/>
      <c r="AY684" s="16"/>
      <c r="AZ684" s="16"/>
      <c r="BA684" s="16"/>
    </row>
    <row r="685" spans="24:53">
      <c r="X685" s="16"/>
      <c r="Y685" s="16"/>
      <c r="Z685" s="16"/>
      <c r="AA685" s="16"/>
      <c r="AB685" s="16"/>
      <c r="AC685" s="16"/>
      <c r="AD685" s="16"/>
      <c r="AE685" s="16"/>
      <c r="AF685" s="16"/>
      <c r="AG685" s="16"/>
      <c r="AH685" s="16"/>
      <c r="AI685" s="16"/>
      <c r="AJ685" s="16"/>
      <c r="AK685" s="16"/>
      <c r="AL685" s="16"/>
      <c r="AM685" s="16"/>
      <c r="AN685" s="16"/>
      <c r="AO685" s="16"/>
      <c r="AP685" s="16"/>
      <c r="AQ685" s="16"/>
      <c r="AR685" s="16"/>
      <c r="AS685" s="16"/>
      <c r="AT685" s="16"/>
      <c r="AU685" s="16"/>
      <c r="AV685" s="16"/>
      <c r="AW685" s="16"/>
      <c r="AX685" s="16"/>
      <c r="AY685" s="16"/>
      <c r="AZ685" s="16"/>
      <c r="BA685" s="16"/>
    </row>
    <row r="686" spans="24:53">
      <c r="X686" s="16"/>
      <c r="Y686" s="16"/>
      <c r="Z686" s="16"/>
      <c r="AA686" s="16"/>
      <c r="AB686" s="16"/>
      <c r="AC686" s="16"/>
      <c r="AD686" s="16"/>
      <c r="AE686" s="16"/>
      <c r="AF686" s="16"/>
      <c r="AG686" s="16"/>
      <c r="AH686" s="16"/>
      <c r="AI686" s="16"/>
      <c r="AJ686" s="16"/>
      <c r="AK686" s="16"/>
      <c r="AL686" s="16"/>
      <c r="AM686" s="16"/>
      <c r="AN686" s="16"/>
      <c r="AO686" s="16"/>
      <c r="AP686" s="16"/>
      <c r="AQ686" s="16"/>
      <c r="AR686" s="16"/>
      <c r="AS686" s="16"/>
      <c r="AT686" s="16"/>
      <c r="AU686" s="16"/>
      <c r="AV686" s="16"/>
      <c r="AW686" s="16"/>
      <c r="AX686" s="16"/>
      <c r="AY686" s="16"/>
      <c r="AZ686" s="16"/>
      <c r="BA686" s="16"/>
    </row>
    <row r="687" spans="24:53">
      <c r="X687" s="16"/>
      <c r="Y687" s="16"/>
      <c r="Z687" s="16"/>
      <c r="AA687" s="16"/>
      <c r="AB687" s="16"/>
      <c r="AC687" s="16"/>
      <c r="AD687" s="16"/>
      <c r="AE687" s="16"/>
      <c r="AF687" s="16"/>
      <c r="AG687" s="16"/>
      <c r="AH687" s="16"/>
      <c r="AI687" s="16"/>
      <c r="AJ687" s="16"/>
      <c r="AK687" s="16"/>
      <c r="AL687" s="16"/>
      <c r="AM687" s="16"/>
      <c r="AN687" s="16"/>
      <c r="AO687" s="16"/>
      <c r="AP687" s="16"/>
      <c r="AQ687" s="16"/>
      <c r="AR687" s="16"/>
      <c r="AS687" s="16"/>
      <c r="AT687" s="16"/>
      <c r="AU687" s="16"/>
      <c r="AV687" s="16"/>
      <c r="AW687" s="16"/>
      <c r="AX687" s="16"/>
      <c r="AY687" s="16"/>
      <c r="AZ687" s="16"/>
      <c r="BA687" s="16"/>
    </row>
    <row r="688" spans="24:53">
      <c r="X688" s="16"/>
      <c r="Y688" s="16"/>
      <c r="Z688" s="16"/>
      <c r="AA688" s="16"/>
      <c r="AB688" s="16"/>
      <c r="AC688" s="16"/>
      <c r="AD688" s="16"/>
      <c r="AE688" s="16"/>
      <c r="AF688" s="16"/>
      <c r="AG688" s="16"/>
      <c r="AH688" s="16"/>
      <c r="AI688" s="16"/>
      <c r="AJ688" s="16"/>
      <c r="AK688" s="16"/>
      <c r="AL688" s="16"/>
      <c r="AM688" s="16"/>
      <c r="AN688" s="16"/>
      <c r="AO688" s="16"/>
      <c r="AP688" s="16"/>
      <c r="AQ688" s="16"/>
      <c r="AR688" s="16"/>
      <c r="AS688" s="16"/>
      <c r="AT688" s="16"/>
      <c r="AU688" s="16"/>
      <c r="AV688" s="16"/>
      <c r="AW688" s="16"/>
      <c r="AX688" s="16"/>
      <c r="AY688" s="16"/>
      <c r="AZ688" s="16"/>
      <c r="BA688" s="16"/>
    </row>
    <row r="689" spans="24:53">
      <c r="X689" s="16"/>
      <c r="Y689" s="16"/>
      <c r="Z689" s="16"/>
      <c r="AA689" s="16"/>
      <c r="AB689" s="16"/>
      <c r="AC689" s="16"/>
      <c r="AD689" s="16"/>
      <c r="AE689" s="16"/>
      <c r="AF689" s="16"/>
      <c r="AG689" s="16"/>
      <c r="AH689" s="16"/>
      <c r="AI689" s="16"/>
      <c r="AJ689" s="16"/>
      <c r="AK689" s="16"/>
      <c r="AL689" s="16"/>
      <c r="AM689" s="16"/>
      <c r="AN689" s="16"/>
      <c r="AO689" s="16"/>
      <c r="AP689" s="16"/>
      <c r="AQ689" s="16"/>
      <c r="AR689" s="16"/>
      <c r="AS689" s="16"/>
      <c r="AT689" s="16"/>
      <c r="AU689" s="16"/>
      <c r="AV689" s="16"/>
      <c r="AW689" s="16"/>
      <c r="AX689" s="16"/>
      <c r="AY689" s="16"/>
      <c r="AZ689" s="16"/>
      <c r="BA689" s="16"/>
    </row>
    <row r="690" spans="24:53">
      <c r="X690" s="16"/>
      <c r="Y690" s="16"/>
      <c r="Z690" s="16"/>
      <c r="AA690" s="16"/>
      <c r="AB690" s="16"/>
      <c r="AC690" s="16"/>
      <c r="AD690" s="16"/>
      <c r="AE690" s="16"/>
      <c r="AF690" s="16"/>
      <c r="AG690" s="16"/>
      <c r="AH690" s="16"/>
      <c r="AI690" s="16"/>
      <c r="AJ690" s="16"/>
      <c r="AK690" s="16"/>
      <c r="AL690" s="16"/>
      <c r="AM690" s="16"/>
      <c r="AN690" s="16"/>
      <c r="AO690" s="16"/>
      <c r="AP690" s="16"/>
      <c r="AQ690" s="16"/>
      <c r="AR690" s="16"/>
      <c r="AS690" s="16"/>
      <c r="AT690" s="16"/>
      <c r="AU690" s="16"/>
      <c r="AV690" s="16"/>
      <c r="AW690" s="16"/>
      <c r="AX690" s="16"/>
      <c r="AY690" s="16"/>
      <c r="AZ690" s="16"/>
      <c r="BA690" s="16"/>
    </row>
    <row r="691" spans="24:53">
      <c r="X691" s="16"/>
      <c r="Y691" s="16"/>
      <c r="Z691" s="16"/>
      <c r="AA691" s="16"/>
      <c r="AB691" s="16"/>
      <c r="AC691" s="16"/>
      <c r="AD691" s="16"/>
      <c r="AE691" s="16"/>
      <c r="AF691" s="16"/>
      <c r="AG691" s="16"/>
      <c r="AH691" s="16"/>
      <c r="AI691" s="16"/>
      <c r="AJ691" s="16"/>
      <c r="AK691" s="16"/>
      <c r="AL691" s="16"/>
      <c r="AM691" s="16"/>
      <c r="AN691" s="16"/>
      <c r="AO691" s="16"/>
      <c r="AP691" s="16"/>
      <c r="AQ691" s="16"/>
      <c r="AR691" s="16"/>
      <c r="AS691" s="16"/>
      <c r="AT691" s="16"/>
      <c r="AU691" s="16"/>
      <c r="AV691" s="16"/>
      <c r="AW691" s="16"/>
      <c r="AX691" s="16"/>
      <c r="AY691" s="16"/>
      <c r="AZ691" s="16"/>
      <c r="BA691" s="16"/>
    </row>
    <row r="692" spans="24:53">
      <c r="X692" s="16"/>
      <c r="Y692" s="16"/>
      <c r="Z692" s="16"/>
      <c r="AA692" s="16"/>
      <c r="AB692" s="16"/>
      <c r="AC692" s="16"/>
      <c r="AD692" s="16"/>
      <c r="AE692" s="16"/>
      <c r="AF692" s="16"/>
      <c r="AG692" s="16"/>
      <c r="AH692" s="16"/>
      <c r="AI692" s="16"/>
      <c r="AJ692" s="16"/>
      <c r="AK692" s="16"/>
      <c r="AL692" s="16"/>
      <c r="AM692" s="16"/>
      <c r="AN692" s="16"/>
      <c r="AO692" s="16"/>
      <c r="AP692" s="16"/>
      <c r="AQ692" s="16"/>
      <c r="AR692" s="16"/>
      <c r="AS692" s="16"/>
      <c r="AT692" s="16"/>
      <c r="AU692" s="16"/>
      <c r="AV692" s="16"/>
      <c r="AW692" s="16"/>
      <c r="AX692" s="16"/>
      <c r="AY692" s="16"/>
      <c r="AZ692" s="16"/>
      <c r="BA692" s="16"/>
    </row>
    <row r="693" spans="24:53">
      <c r="X693" s="16"/>
      <c r="Y693" s="16"/>
      <c r="Z693" s="16"/>
      <c r="AA693" s="16"/>
      <c r="AB693" s="16"/>
      <c r="AC693" s="16"/>
      <c r="AD693" s="16"/>
      <c r="AE693" s="16"/>
      <c r="AF693" s="16"/>
      <c r="AG693" s="16"/>
      <c r="AH693" s="16"/>
      <c r="AI693" s="16"/>
      <c r="AJ693" s="16"/>
      <c r="AK693" s="16"/>
      <c r="AL693" s="16"/>
      <c r="AM693" s="16"/>
      <c r="AN693" s="16"/>
      <c r="AO693" s="16"/>
      <c r="AP693" s="16"/>
      <c r="AQ693" s="16"/>
      <c r="AR693" s="16"/>
      <c r="AS693" s="16"/>
      <c r="AT693" s="16"/>
      <c r="AU693" s="16"/>
      <c r="AV693" s="16"/>
      <c r="AW693" s="16"/>
      <c r="AX693" s="16"/>
      <c r="AY693" s="16"/>
      <c r="AZ693" s="16"/>
      <c r="BA693" s="16"/>
    </row>
    <row r="694" spans="24:53">
      <c r="X694" s="16"/>
      <c r="Y694" s="16"/>
      <c r="Z694" s="16"/>
      <c r="AA694" s="16"/>
      <c r="AB694" s="16"/>
      <c r="AC694" s="16"/>
      <c r="AD694" s="16"/>
      <c r="AE694" s="16"/>
      <c r="AF694" s="16"/>
      <c r="AG694" s="16"/>
      <c r="AH694" s="16"/>
      <c r="AI694" s="16"/>
      <c r="AJ694" s="16"/>
      <c r="AK694" s="16"/>
      <c r="AL694" s="16"/>
      <c r="AM694" s="16"/>
      <c r="AN694" s="16"/>
      <c r="AO694" s="16"/>
      <c r="AP694" s="16"/>
      <c r="AQ694" s="16"/>
      <c r="AR694" s="16"/>
      <c r="AS694" s="16"/>
      <c r="AT694" s="16"/>
      <c r="AU694" s="16"/>
      <c r="AV694" s="16"/>
      <c r="AW694" s="16"/>
      <c r="AX694" s="16"/>
      <c r="AY694" s="16"/>
      <c r="AZ694" s="16"/>
      <c r="BA694" s="16"/>
    </row>
    <row r="695" spans="24:53">
      <c r="X695" s="16"/>
      <c r="Y695" s="16"/>
      <c r="Z695" s="16"/>
      <c r="AA695" s="16"/>
      <c r="AB695" s="16"/>
      <c r="AC695" s="16"/>
      <c r="AD695" s="16"/>
      <c r="AE695" s="16"/>
      <c r="AF695" s="16"/>
      <c r="AG695" s="16"/>
      <c r="AH695" s="16"/>
      <c r="AI695" s="16"/>
      <c r="AJ695" s="16"/>
      <c r="AK695" s="16"/>
      <c r="AL695" s="16"/>
      <c r="AM695" s="16"/>
      <c r="AN695" s="16"/>
      <c r="AO695" s="16"/>
      <c r="AP695" s="16"/>
      <c r="AQ695" s="16"/>
      <c r="AR695" s="16"/>
      <c r="AS695" s="16"/>
      <c r="AT695" s="16"/>
      <c r="AU695" s="16"/>
      <c r="AV695" s="16"/>
      <c r="AW695" s="16"/>
      <c r="AX695" s="16"/>
      <c r="AY695" s="16"/>
      <c r="AZ695" s="16"/>
      <c r="BA695" s="16"/>
    </row>
    <row r="696" spans="24:53">
      <c r="X696" s="16"/>
      <c r="Y696" s="16"/>
      <c r="Z696" s="16"/>
      <c r="AA696" s="16"/>
      <c r="AB696" s="16"/>
      <c r="AC696" s="16"/>
      <c r="AD696" s="16"/>
      <c r="AE696" s="16"/>
      <c r="AF696" s="16"/>
      <c r="AG696" s="16"/>
      <c r="AH696" s="16"/>
      <c r="AI696" s="16"/>
      <c r="AJ696" s="16"/>
      <c r="AK696" s="16"/>
      <c r="AL696" s="16"/>
      <c r="AM696" s="16"/>
      <c r="AN696" s="16"/>
      <c r="AO696" s="16"/>
      <c r="AP696" s="16"/>
      <c r="AQ696" s="16"/>
      <c r="AR696" s="16"/>
      <c r="AS696" s="16"/>
      <c r="AT696" s="16"/>
      <c r="AU696" s="16"/>
      <c r="AV696" s="16"/>
      <c r="AW696" s="16"/>
      <c r="AX696" s="16"/>
      <c r="AY696" s="16"/>
      <c r="AZ696" s="16"/>
      <c r="BA696" s="16"/>
    </row>
    <row r="697" spans="24:53">
      <c r="X697" s="16"/>
      <c r="Y697" s="16"/>
      <c r="Z697" s="16"/>
      <c r="AA697" s="16"/>
      <c r="AB697" s="16"/>
      <c r="AC697" s="16"/>
      <c r="AD697" s="16"/>
      <c r="AE697" s="16"/>
      <c r="AF697" s="16"/>
      <c r="AG697" s="16"/>
      <c r="AH697" s="16"/>
      <c r="AI697" s="16"/>
      <c r="AJ697" s="16"/>
      <c r="AK697" s="16"/>
      <c r="AL697" s="16"/>
      <c r="AM697" s="16"/>
      <c r="AN697" s="16"/>
      <c r="AO697" s="16"/>
      <c r="AP697" s="16"/>
      <c r="AQ697" s="16"/>
      <c r="AR697" s="16"/>
      <c r="AS697" s="16"/>
      <c r="AT697" s="16"/>
      <c r="AU697" s="16"/>
      <c r="AV697" s="16"/>
      <c r="AW697" s="16"/>
      <c r="AX697" s="16"/>
      <c r="AY697" s="16"/>
      <c r="AZ697" s="16"/>
      <c r="BA697" s="16"/>
    </row>
    <row r="698" spans="24:53">
      <c r="X698" s="16"/>
      <c r="Y698" s="16"/>
      <c r="Z698" s="16"/>
      <c r="AA698" s="16"/>
      <c r="AB698" s="16"/>
      <c r="AC698" s="16"/>
      <c r="AD698" s="16"/>
      <c r="AE698" s="16"/>
      <c r="AF698" s="16"/>
      <c r="AG698" s="16"/>
      <c r="AH698" s="16"/>
      <c r="AI698" s="16"/>
      <c r="AJ698" s="16"/>
      <c r="AK698" s="16"/>
      <c r="AL698" s="16"/>
      <c r="AM698" s="16"/>
      <c r="AN698" s="16"/>
      <c r="AO698" s="16"/>
      <c r="AP698" s="16"/>
      <c r="AQ698" s="16"/>
      <c r="AR698" s="16"/>
      <c r="AS698" s="16"/>
      <c r="AT698" s="16"/>
      <c r="AU698" s="16"/>
      <c r="AV698" s="16"/>
      <c r="AW698" s="16"/>
      <c r="AX698" s="16"/>
      <c r="AY698" s="16"/>
      <c r="AZ698" s="16"/>
      <c r="BA698" s="16"/>
    </row>
    <row r="699" spans="24:53">
      <c r="X699" s="16"/>
      <c r="Y699" s="16"/>
      <c r="Z699" s="16"/>
      <c r="AA699" s="16"/>
      <c r="AB699" s="16"/>
      <c r="AC699" s="16"/>
      <c r="AD699" s="16"/>
      <c r="AE699" s="16"/>
      <c r="AF699" s="16"/>
      <c r="AG699" s="16"/>
      <c r="AH699" s="16"/>
      <c r="AI699" s="16"/>
      <c r="AJ699" s="16"/>
      <c r="AK699" s="16"/>
      <c r="AL699" s="16"/>
      <c r="AM699" s="16"/>
      <c r="AN699" s="16"/>
      <c r="AO699" s="16"/>
      <c r="AP699" s="16"/>
      <c r="AQ699" s="16"/>
      <c r="AR699" s="16"/>
      <c r="AS699" s="16"/>
      <c r="AT699" s="16"/>
      <c r="AU699" s="16"/>
      <c r="AV699" s="16"/>
      <c r="AW699" s="16"/>
      <c r="AX699" s="16"/>
      <c r="AY699" s="16"/>
      <c r="AZ699" s="16"/>
      <c r="BA699" s="16"/>
    </row>
    <row r="700" spans="24:53">
      <c r="X700" s="16"/>
      <c r="Y700" s="16"/>
      <c r="Z700" s="16"/>
      <c r="AA700" s="16"/>
      <c r="AB700" s="16"/>
      <c r="AC700" s="16"/>
      <c r="AD700" s="16"/>
      <c r="AE700" s="16"/>
      <c r="AF700" s="16"/>
      <c r="AG700" s="16"/>
      <c r="AH700" s="16"/>
      <c r="AI700" s="16"/>
      <c r="AJ700" s="16"/>
      <c r="AK700" s="16"/>
      <c r="AL700" s="16"/>
      <c r="AM700" s="16"/>
      <c r="AN700" s="16"/>
      <c r="AO700" s="16"/>
      <c r="AP700" s="16"/>
      <c r="AQ700" s="16"/>
      <c r="AR700" s="16"/>
      <c r="AS700" s="16"/>
      <c r="AT700" s="16"/>
      <c r="AU700" s="16"/>
      <c r="AV700" s="16"/>
      <c r="AW700" s="16"/>
      <c r="AX700" s="16"/>
      <c r="AY700" s="16"/>
      <c r="AZ700" s="16"/>
      <c r="BA700" s="16"/>
    </row>
    <row r="701" spans="24:53">
      <c r="X701" s="16"/>
      <c r="Y701" s="16"/>
      <c r="Z701" s="16"/>
      <c r="AA701" s="16"/>
      <c r="AB701" s="16"/>
      <c r="AC701" s="16"/>
      <c r="AD701" s="16"/>
      <c r="AE701" s="16"/>
      <c r="AF701" s="16"/>
      <c r="AG701" s="16"/>
      <c r="AH701" s="16"/>
      <c r="AI701" s="16"/>
      <c r="AJ701" s="16"/>
      <c r="AK701" s="16"/>
      <c r="AL701" s="16"/>
      <c r="AM701" s="16"/>
      <c r="AN701" s="16"/>
      <c r="AO701" s="16"/>
      <c r="AP701" s="16"/>
      <c r="AQ701" s="16"/>
      <c r="AR701" s="16"/>
      <c r="AS701" s="16"/>
      <c r="AT701" s="16"/>
      <c r="AU701" s="16"/>
      <c r="AV701" s="16"/>
      <c r="AW701" s="16"/>
      <c r="AX701" s="16"/>
      <c r="AY701" s="16"/>
      <c r="AZ701" s="16"/>
      <c r="BA701" s="16"/>
    </row>
    <row r="702" spans="24:53">
      <c r="X702" s="16"/>
      <c r="Y702" s="16"/>
      <c r="Z702" s="16"/>
      <c r="AA702" s="16"/>
      <c r="AB702" s="16"/>
      <c r="AC702" s="16"/>
      <c r="AD702" s="16"/>
      <c r="AE702" s="16"/>
      <c r="AF702" s="16"/>
      <c r="AG702" s="16"/>
      <c r="AH702" s="16"/>
      <c r="AI702" s="16"/>
      <c r="AJ702" s="16"/>
      <c r="AK702" s="16"/>
      <c r="AL702" s="16"/>
      <c r="AM702" s="16"/>
      <c r="AN702" s="16"/>
      <c r="AO702" s="16"/>
      <c r="AP702" s="16"/>
      <c r="AQ702" s="16"/>
      <c r="AR702" s="16"/>
      <c r="AS702" s="16"/>
      <c r="AT702" s="16"/>
      <c r="AU702" s="16"/>
      <c r="AV702" s="16"/>
      <c r="AW702" s="16"/>
      <c r="AX702" s="16"/>
      <c r="AY702" s="16"/>
      <c r="AZ702" s="16"/>
      <c r="BA702" s="16"/>
    </row>
    <row r="703" spans="24:53">
      <c r="X703" s="16"/>
      <c r="Y703" s="16"/>
      <c r="Z703" s="16"/>
      <c r="AA703" s="16"/>
      <c r="AB703" s="16"/>
      <c r="AC703" s="16"/>
      <c r="AD703" s="16"/>
      <c r="AE703" s="16"/>
      <c r="AF703" s="16"/>
      <c r="AG703" s="16"/>
      <c r="AH703" s="16"/>
      <c r="AI703" s="16"/>
      <c r="AJ703" s="16"/>
      <c r="AK703" s="16"/>
      <c r="AL703" s="16"/>
      <c r="AM703" s="16"/>
      <c r="AN703" s="16"/>
      <c r="AO703" s="16"/>
      <c r="AP703" s="16"/>
      <c r="AQ703" s="16"/>
      <c r="AR703" s="16"/>
      <c r="AS703" s="16"/>
      <c r="AT703" s="16"/>
      <c r="AU703" s="16"/>
      <c r="AV703" s="16"/>
      <c r="AW703" s="16"/>
      <c r="AX703" s="16"/>
      <c r="AY703" s="16"/>
      <c r="AZ703" s="16"/>
      <c r="BA703" s="16"/>
    </row>
    <row r="704" spans="24:53">
      <c r="X704" s="16"/>
      <c r="Y704" s="16"/>
      <c r="Z704" s="16"/>
      <c r="AA704" s="16"/>
      <c r="AB704" s="16"/>
      <c r="AC704" s="16"/>
      <c r="AD704" s="16"/>
      <c r="AE704" s="16"/>
      <c r="AF704" s="16"/>
      <c r="AG704" s="16"/>
      <c r="AH704" s="16"/>
      <c r="AI704" s="16"/>
      <c r="AJ704" s="16"/>
      <c r="AK704" s="16"/>
      <c r="AL704" s="16"/>
      <c r="AM704" s="16"/>
      <c r="AN704" s="16"/>
      <c r="AO704" s="16"/>
      <c r="AP704" s="16"/>
      <c r="AQ704" s="16"/>
      <c r="AR704" s="16"/>
      <c r="AS704" s="16"/>
      <c r="AT704" s="16"/>
      <c r="AU704" s="16"/>
      <c r="AV704" s="16"/>
      <c r="AW704" s="16"/>
      <c r="AX704" s="16"/>
      <c r="AY704" s="16"/>
      <c r="AZ704" s="16"/>
      <c r="BA704" s="16"/>
    </row>
    <row r="705" spans="24:53">
      <c r="X705" s="16"/>
      <c r="Y705" s="16"/>
      <c r="Z705" s="16"/>
      <c r="AA705" s="16"/>
      <c r="AB705" s="16"/>
      <c r="AC705" s="16"/>
      <c r="AD705" s="16"/>
      <c r="AE705" s="16"/>
      <c r="AF705" s="16"/>
      <c r="AG705" s="16"/>
      <c r="AH705" s="16"/>
      <c r="AI705" s="16"/>
      <c r="AJ705" s="16"/>
      <c r="AK705" s="16"/>
      <c r="AL705" s="16"/>
      <c r="AM705" s="16"/>
      <c r="AN705" s="16"/>
      <c r="AO705" s="16"/>
      <c r="AP705" s="16"/>
      <c r="AQ705" s="16"/>
      <c r="AR705" s="16"/>
      <c r="AS705" s="16"/>
      <c r="AT705" s="16"/>
      <c r="AU705" s="16"/>
      <c r="AV705" s="16"/>
      <c r="AW705" s="16"/>
      <c r="AX705" s="16"/>
      <c r="AY705" s="16"/>
      <c r="AZ705" s="16"/>
      <c r="BA705" s="16"/>
    </row>
    <row r="706" spans="24:53">
      <c r="X706" s="16"/>
      <c r="Y706" s="16"/>
      <c r="Z706" s="16"/>
      <c r="AA706" s="16"/>
      <c r="AB706" s="16"/>
      <c r="AC706" s="16"/>
      <c r="AD706" s="16"/>
      <c r="AE706" s="16"/>
      <c r="AF706" s="16"/>
      <c r="AG706" s="16"/>
      <c r="AH706" s="16"/>
      <c r="AI706" s="16"/>
      <c r="AJ706" s="16"/>
      <c r="AK706" s="16"/>
      <c r="AL706" s="16"/>
      <c r="AM706" s="16"/>
      <c r="AN706" s="16"/>
      <c r="AO706" s="16"/>
      <c r="AP706" s="16"/>
      <c r="AQ706" s="16"/>
      <c r="AR706" s="16"/>
      <c r="AS706" s="16"/>
      <c r="AT706" s="16"/>
      <c r="AU706" s="16"/>
      <c r="AV706" s="16"/>
      <c r="AW706" s="16"/>
      <c r="AX706" s="16"/>
      <c r="AY706" s="16"/>
      <c r="AZ706" s="16"/>
      <c r="BA706" s="16"/>
    </row>
    <row r="707" spans="24:53">
      <c r="X707" s="16"/>
      <c r="Y707" s="16"/>
      <c r="Z707" s="16"/>
      <c r="AA707" s="16"/>
      <c r="AB707" s="16"/>
      <c r="AC707" s="16"/>
      <c r="AD707" s="16"/>
      <c r="AE707" s="16"/>
      <c r="AF707" s="16"/>
      <c r="AG707" s="16"/>
      <c r="AH707" s="16"/>
      <c r="AI707" s="16"/>
      <c r="AJ707" s="16"/>
      <c r="AK707" s="16"/>
      <c r="AL707" s="16"/>
      <c r="AM707" s="16"/>
      <c r="AN707" s="16"/>
      <c r="AO707" s="16"/>
      <c r="AP707" s="16"/>
      <c r="AQ707" s="16"/>
      <c r="AR707" s="16"/>
      <c r="AS707" s="16"/>
      <c r="AT707" s="16"/>
      <c r="AU707" s="16"/>
      <c r="AV707" s="16"/>
      <c r="AW707" s="16"/>
      <c r="AX707" s="16"/>
      <c r="AY707" s="16"/>
      <c r="AZ707" s="16"/>
      <c r="BA707" s="16"/>
    </row>
    <row r="708" spans="24:53">
      <c r="X708" s="16"/>
      <c r="Y708" s="16"/>
      <c r="Z708" s="16"/>
      <c r="AA708" s="16"/>
      <c r="AB708" s="16"/>
      <c r="AC708" s="16"/>
      <c r="AD708" s="16"/>
      <c r="AE708" s="16"/>
      <c r="AF708" s="16"/>
      <c r="AG708" s="16"/>
      <c r="AH708" s="16"/>
      <c r="AI708" s="16"/>
      <c r="AJ708" s="16"/>
      <c r="AK708" s="16"/>
      <c r="AL708" s="16"/>
      <c r="AM708" s="16"/>
      <c r="AN708" s="16"/>
      <c r="AO708" s="16"/>
      <c r="AP708" s="16"/>
      <c r="AQ708" s="16"/>
      <c r="AR708" s="16"/>
      <c r="AS708" s="16"/>
      <c r="AT708" s="16"/>
      <c r="AU708" s="16"/>
      <c r="AV708" s="16"/>
      <c r="AW708" s="16"/>
      <c r="AX708" s="16"/>
      <c r="AY708" s="16"/>
      <c r="AZ708" s="16"/>
      <c r="BA708" s="16"/>
    </row>
    <row r="709" spans="24:53">
      <c r="X709" s="16"/>
      <c r="Y709" s="16"/>
      <c r="Z709" s="16"/>
      <c r="AA709" s="16"/>
      <c r="AB709" s="16"/>
      <c r="AC709" s="16"/>
      <c r="AD709" s="16"/>
      <c r="AE709" s="16"/>
      <c r="AF709" s="16"/>
      <c r="AG709" s="16"/>
      <c r="AH709" s="16"/>
      <c r="AI709" s="16"/>
      <c r="AJ709" s="16"/>
      <c r="AK709" s="16"/>
      <c r="AL709" s="16"/>
      <c r="AM709" s="16"/>
      <c r="AN709" s="16"/>
      <c r="AO709" s="16"/>
      <c r="AP709" s="16"/>
      <c r="AQ709" s="16"/>
      <c r="AR709" s="16"/>
      <c r="AS709" s="16"/>
      <c r="AT709" s="16"/>
      <c r="AU709" s="16"/>
      <c r="AV709" s="16"/>
      <c r="AW709" s="16"/>
      <c r="AX709" s="16"/>
      <c r="AY709" s="16"/>
      <c r="AZ709" s="16"/>
      <c r="BA709" s="16"/>
    </row>
    <row r="710" spans="24:53">
      <c r="X710" s="16"/>
      <c r="Y710" s="16"/>
      <c r="Z710" s="16"/>
      <c r="AA710" s="16"/>
      <c r="AB710" s="16"/>
      <c r="AC710" s="16"/>
      <c r="AD710" s="16"/>
      <c r="AE710" s="16"/>
      <c r="AF710" s="16"/>
      <c r="AG710" s="16"/>
      <c r="AH710" s="16"/>
      <c r="AI710" s="16"/>
      <c r="AJ710" s="16"/>
      <c r="AK710" s="16"/>
      <c r="AL710" s="16"/>
      <c r="AM710" s="16"/>
      <c r="AN710" s="16"/>
      <c r="AO710" s="16"/>
      <c r="AP710" s="16"/>
      <c r="AQ710" s="16"/>
      <c r="AR710" s="16"/>
      <c r="AS710" s="16"/>
      <c r="AT710" s="16"/>
      <c r="AU710" s="16"/>
      <c r="AV710" s="16"/>
      <c r="AW710" s="16"/>
      <c r="AX710" s="16"/>
      <c r="AY710" s="16"/>
      <c r="AZ710" s="16"/>
      <c r="BA710" s="16"/>
    </row>
    <row r="711" spans="24:53">
      <c r="X711" s="16"/>
      <c r="Y711" s="16"/>
      <c r="Z711" s="16"/>
      <c r="AA711" s="16"/>
      <c r="AB711" s="16"/>
      <c r="AC711" s="16"/>
      <c r="AD711" s="16"/>
      <c r="AE711" s="16"/>
      <c r="AF711" s="16"/>
      <c r="AG711" s="16"/>
      <c r="AH711" s="16"/>
      <c r="AI711" s="16"/>
      <c r="AJ711" s="16"/>
      <c r="AK711" s="16"/>
      <c r="AL711" s="16"/>
      <c r="AM711" s="16"/>
      <c r="AN711" s="16"/>
      <c r="AO711" s="16"/>
      <c r="AP711" s="16"/>
      <c r="AQ711" s="16"/>
      <c r="AR711" s="16"/>
      <c r="AS711" s="16"/>
      <c r="AT711" s="16"/>
      <c r="AU711" s="16"/>
      <c r="AV711" s="16"/>
      <c r="AW711" s="16"/>
      <c r="AX711" s="16"/>
      <c r="AY711" s="16"/>
      <c r="AZ711" s="16"/>
      <c r="BA711" s="16"/>
    </row>
    <row r="712" spans="24:53">
      <c r="X712" s="16"/>
      <c r="Y712" s="16"/>
      <c r="Z712" s="16"/>
      <c r="AA712" s="16"/>
      <c r="AB712" s="16"/>
      <c r="AC712" s="16"/>
      <c r="AD712" s="16"/>
      <c r="AE712" s="16"/>
      <c r="AF712" s="16"/>
      <c r="AG712" s="16"/>
      <c r="AH712" s="16"/>
      <c r="AI712" s="16"/>
      <c r="AJ712" s="16"/>
      <c r="AK712" s="16"/>
      <c r="AL712" s="16"/>
      <c r="AM712" s="16"/>
      <c r="AN712" s="16"/>
      <c r="AO712" s="16"/>
      <c r="AP712" s="16"/>
      <c r="AQ712" s="16"/>
      <c r="AR712" s="16"/>
      <c r="AS712" s="16"/>
      <c r="AT712" s="16"/>
      <c r="AU712" s="16"/>
      <c r="AV712" s="16"/>
      <c r="AW712" s="16"/>
      <c r="AX712" s="16"/>
      <c r="AY712" s="16"/>
      <c r="AZ712" s="16"/>
      <c r="BA712" s="16"/>
    </row>
    <row r="713" spans="24:53">
      <c r="X713" s="16"/>
      <c r="Y713" s="16"/>
      <c r="Z713" s="16"/>
      <c r="AA713" s="16"/>
      <c r="AB713" s="16"/>
      <c r="AC713" s="16"/>
      <c r="AD713" s="16"/>
      <c r="AE713" s="16"/>
      <c r="AF713" s="16"/>
      <c r="AG713" s="16"/>
      <c r="AH713" s="16"/>
      <c r="AI713" s="16"/>
      <c r="AJ713" s="16"/>
      <c r="AK713" s="16"/>
      <c r="AL713" s="16"/>
      <c r="AM713" s="16"/>
      <c r="AN713" s="16"/>
      <c r="AO713" s="16"/>
      <c r="AP713" s="16"/>
      <c r="AQ713" s="16"/>
      <c r="AR713" s="16"/>
      <c r="AS713" s="16"/>
      <c r="AT713" s="16"/>
      <c r="AU713" s="16"/>
      <c r="AV713" s="16"/>
      <c r="AW713" s="16"/>
      <c r="AX713" s="16"/>
      <c r="AY713" s="16"/>
      <c r="AZ713" s="16"/>
      <c r="BA713" s="16"/>
    </row>
    <row r="714" spans="24:53">
      <c r="X714" s="16"/>
      <c r="Y714" s="16"/>
      <c r="Z714" s="16"/>
      <c r="AA714" s="16"/>
      <c r="AB714" s="16"/>
      <c r="AC714" s="16"/>
      <c r="AD714" s="16"/>
      <c r="AE714" s="16"/>
      <c r="AF714" s="16"/>
      <c r="AG714" s="16"/>
      <c r="AH714" s="16"/>
      <c r="AI714" s="16"/>
      <c r="AJ714" s="16"/>
      <c r="AK714" s="16"/>
      <c r="AL714" s="16"/>
      <c r="AM714" s="16"/>
      <c r="AN714" s="16"/>
      <c r="AO714" s="16"/>
      <c r="AP714" s="16"/>
      <c r="AQ714" s="16"/>
      <c r="AR714" s="16"/>
      <c r="AS714" s="16"/>
      <c r="AT714" s="16"/>
      <c r="AU714" s="16"/>
      <c r="AV714" s="16"/>
      <c r="AW714" s="16"/>
      <c r="AX714" s="16"/>
      <c r="AY714" s="16"/>
      <c r="AZ714" s="16"/>
      <c r="BA714" s="16"/>
    </row>
    <row r="715" spans="24:53">
      <c r="X715" s="16"/>
      <c r="Y715" s="16"/>
      <c r="Z715" s="16"/>
      <c r="AA715" s="16"/>
      <c r="AB715" s="16"/>
      <c r="AC715" s="16"/>
      <c r="AD715" s="16"/>
      <c r="AE715" s="16"/>
      <c r="AF715" s="16"/>
      <c r="AG715" s="16"/>
      <c r="AH715" s="16"/>
      <c r="AI715" s="16"/>
      <c r="AJ715" s="16"/>
      <c r="AK715" s="16"/>
      <c r="AL715" s="16"/>
      <c r="AM715" s="16"/>
      <c r="AN715" s="16"/>
      <c r="AO715" s="16"/>
      <c r="AP715" s="16"/>
      <c r="AQ715" s="16"/>
      <c r="AR715" s="16"/>
      <c r="AS715" s="16"/>
      <c r="AT715" s="16"/>
      <c r="AU715" s="16"/>
      <c r="AV715" s="16"/>
      <c r="AW715" s="16"/>
      <c r="AX715" s="16"/>
      <c r="AY715" s="16"/>
      <c r="AZ715" s="16"/>
      <c r="BA715" s="16"/>
    </row>
    <row r="716" spans="24:53">
      <c r="X716" s="16"/>
      <c r="Y716" s="16"/>
      <c r="Z716" s="16"/>
      <c r="AA716" s="16"/>
      <c r="AB716" s="16"/>
      <c r="AC716" s="16"/>
      <c r="AD716" s="16"/>
      <c r="AE716" s="16"/>
      <c r="AF716" s="16"/>
      <c r="AG716" s="16"/>
      <c r="AH716" s="16"/>
      <c r="AI716" s="16"/>
      <c r="AJ716" s="16"/>
      <c r="AK716" s="16"/>
      <c r="AL716" s="16"/>
      <c r="AM716" s="16"/>
      <c r="AN716" s="16"/>
      <c r="AO716" s="16"/>
      <c r="AP716" s="16"/>
      <c r="AQ716" s="16"/>
      <c r="AR716" s="16"/>
      <c r="AS716" s="16"/>
      <c r="AT716" s="16"/>
      <c r="AU716" s="16"/>
      <c r="AV716" s="16"/>
      <c r="AW716" s="16"/>
      <c r="AX716" s="16"/>
      <c r="AY716" s="16"/>
      <c r="AZ716" s="16"/>
      <c r="BA716" s="16"/>
    </row>
    <row r="717" spans="24:53">
      <c r="X717" s="16"/>
      <c r="Y717" s="16"/>
      <c r="Z717" s="16"/>
      <c r="AA717" s="16"/>
      <c r="AB717" s="16"/>
      <c r="AC717" s="16"/>
      <c r="AD717" s="16"/>
      <c r="AE717" s="16"/>
      <c r="AF717" s="16"/>
      <c r="AG717" s="16"/>
      <c r="AH717" s="16"/>
      <c r="AI717" s="16"/>
      <c r="AJ717" s="16"/>
      <c r="AK717" s="16"/>
      <c r="AL717" s="16"/>
      <c r="AM717" s="16"/>
      <c r="AN717" s="16"/>
      <c r="AO717" s="16"/>
      <c r="AP717" s="16"/>
      <c r="AQ717" s="16"/>
      <c r="AR717" s="16"/>
      <c r="AS717" s="16"/>
      <c r="AT717" s="16"/>
      <c r="AU717" s="16"/>
      <c r="AV717" s="16"/>
      <c r="AW717" s="16"/>
      <c r="AX717" s="16"/>
      <c r="AY717" s="16"/>
      <c r="AZ717" s="16"/>
      <c r="BA717" s="16"/>
    </row>
    <row r="718" spans="24:53">
      <c r="X718" s="16"/>
      <c r="Y718" s="16"/>
      <c r="Z718" s="16"/>
      <c r="AA718" s="16"/>
      <c r="AB718" s="16"/>
      <c r="AC718" s="16"/>
      <c r="AD718" s="16"/>
      <c r="AE718" s="16"/>
      <c r="AF718" s="16"/>
      <c r="AG718" s="16"/>
      <c r="AH718" s="16"/>
      <c r="AI718" s="16"/>
      <c r="AJ718" s="16"/>
      <c r="AK718" s="16"/>
      <c r="AL718" s="16"/>
      <c r="AM718" s="16"/>
      <c r="AN718" s="16"/>
      <c r="AO718" s="16"/>
      <c r="AP718" s="16"/>
      <c r="AQ718" s="16"/>
      <c r="AR718" s="16"/>
      <c r="AS718" s="16"/>
      <c r="AT718" s="16"/>
      <c r="AU718" s="16"/>
      <c r="AV718" s="16"/>
      <c r="AW718" s="16"/>
      <c r="AX718" s="16"/>
      <c r="AY718" s="16"/>
      <c r="AZ718" s="16"/>
      <c r="BA718" s="16"/>
    </row>
    <row r="719" spans="24:53">
      <c r="X719" s="16"/>
      <c r="Y719" s="16"/>
      <c r="Z719" s="16"/>
      <c r="AA719" s="16"/>
      <c r="AB719" s="16"/>
      <c r="AC719" s="16"/>
      <c r="AD719" s="16"/>
      <c r="AE719" s="16"/>
      <c r="AF719" s="16"/>
      <c r="AG719" s="16"/>
      <c r="AH719" s="16"/>
      <c r="AI719" s="16"/>
      <c r="AJ719" s="16"/>
      <c r="AK719" s="16"/>
      <c r="AL719" s="16"/>
      <c r="AM719" s="16"/>
      <c r="AN719" s="16"/>
      <c r="AO719" s="16"/>
      <c r="AP719" s="16"/>
      <c r="AQ719" s="16"/>
      <c r="AR719" s="16"/>
      <c r="AS719" s="16"/>
      <c r="AT719" s="16"/>
      <c r="AU719" s="16"/>
      <c r="AV719" s="16"/>
      <c r="AW719" s="16"/>
      <c r="AX719" s="16"/>
      <c r="AY719" s="16"/>
      <c r="AZ719" s="16"/>
      <c r="BA719" s="16"/>
    </row>
    <row r="720" spans="24:53">
      <c r="X720" s="16"/>
      <c r="Y720" s="16"/>
      <c r="Z720" s="16"/>
      <c r="AA720" s="16"/>
      <c r="AB720" s="16"/>
      <c r="AC720" s="16"/>
      <c r="AD720" s="16"/>
      <c r="AE720" s="16"/>
      <c r="AF720" s="16"/>
      <c r="AG720" s="16"/>
      <c r="AH720" s="16"/>
      <c r="AI720" s="16"/>
      <c r="AJ720" s="16"/>
      <c r="AK720" s="16"/>
      <c r="AL720" s="16"/>
      <c r="AM720" s="16"/>
      <c r="AN720" s="16"/>
      <c r="AO720" s="16"/>
      <c r="AP720" s="16"/>
      <c r="AQ720" s="16"/>
      <c r="AR720" s="16"/>
      <c r="AS720" s="16"/>
      <c r="AT720" s="16"/>
      <c r="AU720" s="16"/>
      <c r="AV720" s="16"/>
      <c r="AW720" s="16"/>
      <c r="AX720" s="16"/>
      <c r="AY720" s="16"/>
      <c r="AZ720" s="16"/>
      <c r="BA720" s="16"/>
    </row>
    <row r="721" spans="24:53">
      <c r="X721" s="16"/>
      <c r="Y721" s="16"/>
      <c r="Z721" s="16"/>
      <c r="AA721" s="16"/>
      <c r="AB721" s="16"/>
      <c r="AC721" s="16"/>
      <c r="AD721" s="16"/>
      <c r="AE721" s="16"/>
      <c r="AF721" s="16"/>
      <c r="AG721" s="16"/>
      <c r="AH721" s="16"/>
      <c r="AI721" s="16"/>
      <c r="AJ721" s="16"/>
      <c r="AK721" s="16"/>
      <c r="AL721" s="16"/>
      <c r="AM721" s="16"/>
      <c r="AN721" s="16"/>
      <c r="AO721" s="16"/>
      <c r="AP721" s="16"/>
      <c r="AQ721" s="16"/>
      <c r="AR721" s="16"/>
      <c r="AS721" s="16"/>
      <c r="AT721" s="16"/>
      <c r="AU721" s="16"/>
      <c r="AV721" s="16"/>
      <c r="AW721" s="16"/>
      <c r="AX721" s="16"/>
      <c r="AY721" s="16"/>
      <c r="AZ721" s="16"/>
      <c r="BA721" s="16"/>
    </row>
    <row r="722" spans="24:53">
      <c r="X722" s="16"/>
      <c r="Y722" s="16"/>
      <c r="Z722" s="16"/>
      <c r="AA722" s="16"/>
      <c r="AB722" s="16"/>
      <c r="AC722" s="16"/>
      <c r="AD722" s="16"/>
      <c r="AE722" s="16"/>
      <c r="AF722" s="16"/>
      <c r="AG722" s="16"/>
      <c r="AH722" s="16"/>
      <c r="AI722" s="16"/>
      <c r="AJ722" s="16"/>
      <c r="AK722" s="16"/>
      <c r="AL722" s="16"/>
      <c r="AM722" s="16"/>
      <c r="AN722" s="16"/>
      <c r="AO722" s="16"/>
      <c r="AP722" s="16"/>
      <c r="AQ722" s="16"/>
      <c r="AR722" s="16"/>
      <c r="AS722" s="16"/>
      <c r="AT722" s="16"/>
      <c r="AU722" s="16"/>
      <c r="AV722" s="16"/>
      <c r="AW722" s="16"/>
      <c r="AX722" s="16"/>
      <c r="AY722" s="16"/>
      <c r="AZ722" s="16"/>
      <c r="BA722" s="16"/>
    </row>
    <row r="723" spans="24:53">
      <c r="X723" s="16"/>
      <c r="Y723" s="16"/>
      <c r="Z723" s="16"/>
      <c r="AA723" s="16"/>
      <c r="AB723" s="16"/>
      <c r="AC723" s="16"/>
      <c r="AD723" s="16"/>
      <c r="AE723" s="16"/>
      <c r="AF723" s="16"/>
      <c r="AG723" s="16"/>
      <c r="AH723" s="16"/>
      <c r="AI723" s="16"/>
      <c r="AJ723" s="16"/>
      <c r="AK723" s="16"/>
      <c r="AL723" s="16"/>
      <c r="AM723" s="16"/>
      <c r="AN723" s="16"/>
      <c r="AO723" s="16"/>
      <c r="AP723" s="16"/>
      <c r="AQ723" s="16"/>
      <c r="AR723" s="16"/>
      <c r="AS723" s="16"/>
      <c r="AT723" s="16"/>
      <c r="AU723" s="16"/>
      <c r="AV723" s="16"/>
      <c r="AW723" s="16"/>
      <c r="AX723" s="16"/>
      <c r="AY723" s="16"/>
      <c r="AZ723" s="16"/>
      <c r="BA723" s="16"/>
    </row>
    <row r="724" spans="24:53">
      <c r="X724" s="16"/>
      <c r="Y724" s="16"/>
      <c r="Z724" s="16"/>
      <c r="AA724" s="16"/>
      <c r="AB724" s="16"/>
      <c r="AC724" s="16"/>
      <c r="AD724" s="16"/>
      <c r="AE724" s="16"/>
      <c r="AF724" s="16"/>
      <c r="AG724" s="16"/>
      <c r="AH724" s="16"/>
      <c r="AI724" s="16"/>
      <c r="AJ724" s="16"/>
      <c r="AK724" s="16"/>
      <c r="AL724" s="16"/>
      <c r="AM724" s="16"/>
      <c r="AN724" s="16"/>
      <c r="AO724" s="16"/>
      <c r="AP724" s="16"/>
      <c r="AQ724" s="16"/>
      <c r="AR724" s="16"/>
      <c r="AS724" s="16"/>
      <c r="AT724" s="16"/>
      <c r="AU724" s="16"/>
      <c r="AV724" s="16"/>
      <c r="AW724" s="16"/>
      <c r="AX724" s="16"/>
      <c r="AY724" s="16"/>
      <c r="AZ724" s="16"/>
      <c r="BA724" s="16"/>
    </row>
    <row r="725" spans="24:53">
      <c r="X725" s="16"/>
      <c r="Y725" s="16"/>
      <c r="Z725" s="16"/>
      <c r="AA725" s="16"/>
      <c r="AB725" s="16"/>
      <c r="AC725" s="16"/>
      <c r="AD725" s="16"/>
      <c r="AE725" s="16"/>
      <c r="AF725" s="16"/>
      <c r="AG725" s="16"/>
      <c r="AH725" s="16"/>
      <c r="AI725" s="16"/>
      <c r="AJ725" s="16"/>
      <c r="AK725" s="16"/>
      <c r="AL725" s="16"/>
      <c r="AM725" s="16"/>
      <c r="AN725" s="16"/>
      <c r="AO725" s="16"/>
      <c r="AP725" s="16"/>
      <c r="AQ725" s="16"/>
      <c r="AR725" s="16"/>
      <c r="AS725" s="16"/>
      <c r="AT725" s="16"/>
      <c r="AU725" s="16"/>
      <c r="AV725" s="16"/>
      <c r="AW725" s="16"/>
      <c r="AX725" s="16"/>
      <c r="AY725" s="16"/>
      <c r="AZ725" s="16"/>
      <c r="BA725" s="16"/>
    </row>
    <row r="726" spans="24:53">
      <c r="X726" s="16"/>
      <c r="Y726" s="16"/>
      <c r="Z726" s="16"/>
      <c r="AA726" s="16"/>
      <c r="AB726" s="16"/>
      <c r="AC726" s="16"/>
      <c r="AD726" s="16"/>
      <c r="AE726" s="16"/>
      <c r="AF726" s="16"/>
      <c r="AG726" s="16"/>
      <c r="AH726" s="16"/>
      <c r="AI726" s="16"/>
      <c r="AJ726" s="16"/>
      <c r="AK726" s="16"/>
      <c r="AL726" s="16"/>
      <c r="AM726" s="16"/>
      <c r="AN726" s="16"/>
      <c r="AO726" s="16"/>
      <c r="AP726" s="16"/>
      <c r="AQ726" s="16"/>
      <c r="AR726" s="16"/>
      <c r="AS726" s="16"/>
      <c r="AT726" s="16"/>
      <c r="AU726" s="16"/>
      <c r="AV726" s="16"/>
      <c r="AW726" s="16"/>
      <c r="AX726" s="16"/>
      <c r="AY726" s="16"/>
      <c r="AZ726" s="16"/>
      <c r="BA726" s="16"/>
    </row>
    <row r="727" spans="24:53">
      <c r="X727" s="16"/>
      <c r="Y727" s="16"/>
      <c r="Z727" s="16"/>
      <c r="AA727" s="16"/>
      <c r="AB727" s="16"/>
      <c r="AC727" s="16"/>
      <c r="AD727" s="16"/>
      <c r="AE727" s="16"/>
      <c r="AF727" s="16"/>
      <c r="AG727" s="16"/>
      <c r="AH727" s="16"/>
      <c r="AI727" s="16"/>
      <c r="AJ727" s="16"/>
      <c r="AK727" s="16"/>
      <c r="AL727" s="16"/>
      <c r="AM727" s="16"/>
      <c r="AN727" s="16"/>
      <c r="AO727" s="16"/>
      <c r="AP727" s="16"/>
      <c r="AQ727" s="16"/>
      <c r="AR727" s="16"/>
      <c r="AS727" s="16"/>
      <c r="AT727" s="16"/>
      <c r="AU727" s="16"/>
      <c r="AV727" s="16"/>
      <c r="AW727" s="16"/>
      <c r="AX727" s="16"/>
      <c r="AY727" s="16"/>
      <c r="AZ727" s="16"/>
      <c r="BA727" s="16"/>
    </row>
    <row r="728" spans="24:53">
      <c r="X728" s="16"/>
      <c r="Y728" s="16"/>
      <c r="Z728" s="16"/>
      <c r="AA728" s="16"/>
      <c r="AB728" s="16"/>
      <c r="AC728" s="16"/>
      <c r="AD728" s="16"/>
      <c r="AE728" s="16"/>
      <c r="AF728" s="16"/>
      <c r="AG728" s="16"/>
      <c r="AH728" s="16"/>
      <c r="AI728" s="16"/>
      <c r="AJ728" s="16"/>
      <c r="AK728" s="16"/>
      <c r="AL728" s="16"/>
      <c r="AM728" s="16"/>
      <c r="AN728" s="16"/>
      <c r="AO728" s="16"/>
      <c r="AP728" s="16"/>
      <c r="AQ728" s="16"/>
      <c r="AR728" s="16"/>
      <c r="AS728" s="16"/>
      <c r="AT728" s="16"/>
      <c r="AU728" s="16"/>
      <c r="AV728" s="16"/>
      <c r="AW728" s="16"/>
      <c r="AX728" s="16"/>
      <c r="AY728" s="16"/>
      <c r="AZ728" s="16"/>
      <c r="BA728" s="16"/>
    </row>
    <row r="729" spans="24:53">
      <c r="X729" s="16"/>
      <c r="Y729" s="16"/>
      <c r="Z729" s="16"/>
      <c r="AA729" s="16"/>
      <c r="AB729" s="16"/>
      <c r="AC729" s="16"/>
      <c r="AD729" s="16"/>
      <c r="AE729" s="16"/>
      <c r="AF729" s="16"/>
      <c r="AG729" s="16"/>
      <c r="AH729" s="16"/>
      <c r="AI729" s="16"/>
      <c r="AJ729" s="16"/>
      <c r="AK729" s="16"/>
      <c r="AL729" s="16"/>
      <c r="AM729" s="16"/>
      <c r="AN729" s="16"/>
      <c r="AO729" s="16"/>
      <c r="AP729" s="16"/>
      <c r="AQ729" s="16"/>
      <c r="AR729" s="16"/>
      <c r="AS729" s="16"/>
      <c r="AT729" s="16"/>
      <c r="AU729" s="16"/>
      <c r="AV729" s="16"/>
      <c r="AW729" s="16"/>
      <c r="AX729" s="16"/>
      <c r="AY729" s="16"/>
      <c r="AZ729" s="16"/>
      <c r="BA729" s="16"/>
    </row>
    <row r="730" spans="24:53">
      <c r="X730" s="16"/>
      <c r="Y730" s="16"/>
      <c r="Z730" s="16"/>
      <c r="AA730" s="16"/>
      <c r="AB730" s="16"/>
      <c r="AC730" s="16"/>
      <c r="AD730" s="16"/>
      <c r="AE730" s="16"/>
      <c r="AF730" s="16"/>
      <c r="AG730" s="16"/>
      <c r="AH730" s="16"/>
      <c r="AI730" s="16"/>
      <c r="AJ730" s="16"/>
      <c r="AK730" s="16"/>
      <c r="AL730" s="16"/>
      <c r="AM730" s="16"/>
      <c r="AN730" s="16"/>
      <c r="AO730" s="16"/>
      <c r="AP730" s="16"/>
      <c r="AQ730" s="16"/>
      <c r="AR730" s="16"/>
      <c r="AS730" s="16"/>
      <c r="AT730" s="16"/>
      <c r="AU730" s="16"/>
      <c r="AV730" s="16"/>
      <c r="AW730" s="16"/>
      <c r="AX730" s="16"/>
      <c r="AY730" s="16"/>
      <c r="AZ730" s="16"/>
      <c r="BA730" s="16"/>
    </row>
    <row r="731" spans="24:53">
      <c r="X731" s="16"/>
      <c r="Y731" s="16"/>
      <c r="Z731" s="16"/>
      <c r="AA731" s="16"/>
      <c r="AB731" s="16"/>
      <c r="AC731" s="16"/>
      <c r="AD731" s="16"/>
      <c r="AE731" s="16"/>
      <c r="AF731" s="16"/>
      <c r="AG731" s="16"/>
      <c r="AH731" s="16"/>
      <c r="AI731" s="16"/>
      <c r="AJ731" s="16"/>
      <c r="AK731" s="16"/>
      <c r="AL731" s="16"/>
      <c r="AM731" s="16"/>
      <c r="AN731" s="16"/>
      <c r="AO731" s="16"/>
      <c r="AP731" s="16"/>
      <c r="AQ731" s="16"/>
      <c r="AR731" s="16"/>
      <c r="AS731" s="16"/>
      <c r="AT731" s="16"/>
      <c r="AU731" s="16"/>
      <c r="AV731" s="16"/>
      <c r="AW731" s="16"/>
      <c r="AX731" s="16"/>
      <c r="AY731" s="16"/>
      <c r="AZ731" s="16"/>
      <c r="BA731" s="16"/>
    </row>
    <row r="732" spans="24:53">
      <c r="X732" s="16"/>
      <c r="Y732" s="16"/>
      <c r="Z732" s="16"/>
      <c r="AA732" s="16"/>
      <c r="AB732" s="16"/>
      <c r="AC732" s="16"/>
      <c r="AD732" s="16"/>
      <c r="AE732" s="16"/>
      <c r="AF732" s="16"/>
      <c r="AG732" s="16"/>
      <c r="AH732" s="16"/>
      <c r="AI732" s="16"/>
      <c r="AJ732" s="16"/>
      <c r="AK732" s="16"/>
      <c r="AL732" s="16"/>
      <c r="AM732" s="16"/>
      <c r="AN732" s="16"/>
      <c r="AO732" s="16"/>
      <c r="AP732" s="16"/>
      <c r="AQ732" s="16"/>
      <c r="AR732" s="16"/>
      <c r="AS732" s="16"/>
      <c r="AT732" s="16"/>
      <c r="AU732" s="16"/>
      <c r="AV732" s="16"/>
      <c r="AW732" s="16"/>
      <c r="AX732" s="16"/>
      <c r="AY732" s="16"/>
      <c r="AZ732" s="16"/>
      <c r="BA732" s="16"/>
    </row>
    <row r="733" spans="24:53">
      <c r="X733" s="16"/>
      <c r="Y733" s="16"/>
      <c r="Z733" s="16"/>
      <c r="AA733" s="16"/>
      <c r="AB733" s="16"/>
      <c r="AC733" s="16"/>
      <c r="AD733" s="16"/>
      <c r="AE733" s="16"/>
      <c r="AF733" s="16"/>
      <c r="AG733" s="16"/>
      <c r="AH733" s="16"/>
      <c r="AI733" s="16"/>
      <c r="AJ733" s="16"/>
      <c r="AK733" s="16"/>
      <c r="AL733" s="16"/>
      <c r="AM733" s="16"/>
      <c r="AN733" s="16"/>
      <c r="AO733" s="16"/>
      <c r="AP733" s="16"/>
      <c r="AQ733" s="16"/>
      <c r="AR733" s="16"/>
      <c r="AS733" s="16"/>
      <c r="AT733" s="16"/>
      <c r="AU733" s="16"/>
      <c r="AV733" s="16"/>
      <c r="AW733" s="16"/>
      <c r="AX733" s="16"/>
      <c r="AY733" s="16"/>
      <c r="AZ733" s="16"/>
      <c r="BA733" s="16"/>
    </row>
    <row r="734" spans="24:53">
      <c r="X734" s="16"/>
      <c r="Y734" s="16"/>
      <c r="Z734" s="16"/>
      <c r="AA734" s="16"/>
      <c r="AB734" s="16"/>
      <c r="AC734" s="16"/>
      <c r="AD734" s="16"/>
      <c r="AE734" s="16"/>
      <c r="AF734" s="16"/>
      <c r="AG734" s="16"/>
      <c r="AH734" s="16"/>
      <c r="AI734" s="16"/>
      <c r="AJ734" s="16"/>
      <c r="AK734" s="16"/>
      <c r="AL734" s="16"/>
      <c r="AM734" s="16"/>
      <c r="AN734" s="16"/>
      <c r="AO734" s="16"/>
      <c r="AP734" s="16"/>
      <c r="AQ734" s="16"/>
      <c r="AR734" s="16"/>
      <c r="AS734" s="16"/>
      <c r="AT734" s="16"/>
      <c r="AU734" s="16"/>
      <c r="AV734" s="16"/>
      <c r="AW734" s="16"/>
      <c r="AX734" s="16"/>
      <c r="AY734" s="16"/>
      <c r="AZ734" s="16"/>
      <c r="BA734" s="16"/>
    </row>
    <row r="735" spans="24:53">
      <c r="X735" s="16"/>
      <c r="Y735" s="16"/>
      <c r="Z735" s="16"/>
      <c r="AA735" s="16"/>
      <c r="AB735" s="16"/>
      <c r="AC735" s="16"/>
      <c r="AD735" s="16"/>
      <c r="AE735" s="16"/>
      <c r="AF735" s="16"/>
      <c r="AG735" s="16"/>
      <c r="AH735" s="16"/>
      <c r="AI735" s="16"/>
      <c r="AJ735" s="16"/>
      <c r="AK735" s="16"/>
      <c r="AL735" s="16"/>
      <c r="AM735" s="16"/>
      <c r="AN735" s="16"/>
      <c r="AO735" s="16"/>
      <c r="AP735" s="16"/>
      <c r="AQ735" s="16"/>
      <c r="AR735" s="16"/>
      <c r="AS735" s="16"/>
      <c r="AT735" s="16"/>
      <c r="AU735" s="16"/>
      <c r="AV735" s="16"/>
      <c r="AW735" s="16"/>
      <c r="AX735" s="16"/>
      <c r="AY735" s="16"/>
      <c r="AZ735" s="16"/>
      <c r="BA735" s="16"/>
    </row>
    <row r="736" spans="24:53">
      <c r="X736" s="16"/>
      <c r="Y736" s="16"/>
      <c r="Z736" s="16"/>
      <c r="AA736" s="16"/>
      <c r="AB736" s="16"/>
      <c r="AC736" s="16"/>
      <c r="AD736" s="16"/>
      <c r="AE736" s="16"/>
      <c r="AF736" s="16"/>
      <c r="AG736" s="16"/>
      <c r="AH736" s="16"/>
      <c r="AI736" s="16"/>
      <c r="AJ736" s="16"/>
      <c r="AK736" s="16"/>
      <c r="AL736" s="16"/>
      <c r="AM736" s="16"/>
      <c r="AN736" s="16"/>
      <c r="AO736" s="16"/>
      <c r="AP736" s="16"/>
      <c r="AQ736" s="16"/>
      <c r="AR736" s="16"/>
      <c r="AS736" s="16"/>
      <c r="AT736" s="16"/>
      <c r="AU736" s="16"/>
      <c r="AV736" s="16"/>
      <c r="AW736" s="16"/>
      <c r="AX736" s="16"/>
      <c r="AY736" s="16"/>
      <c r="AZ736" s="16"/>
      <c r="BA736" s="16"/>
    </row>
    <row r="737" spans="24:53">
      <c r="X737" s="16"/>
      <c r="Y737" s="16"/>
      <c r="Z737" s="16"/>
      <c r="AA737" s="16"/>
      <c r="AB737" s="16"/>
      <c r="AC737" s="16"/>
      <c r="AD737" s="16"/>
      <c r="AE737" s="16"/>
      <c r="AF737" s="16"/>
      <c r="AG737" s="16"/>
      <c r="AH737" s="16"/>
      <c r="AI737" s="16"/>
      <c r="AJ737" s="16"/>
      <c r="AK737" s="16"/>
      <c r="AL737" s="16"/>
      <c r="AM737" s="16"/>
      <c r="AN737" s="16"/>
      <c r="AO737" s="16"/>
      <c r="AP737" s="16"/>
      <c r="AQ737" s="16"/>
      <c r="AR737" s="16"/>
      <c r="AS737" s="16"/>
      <c r="AT737" s="16"/>
      <c r="AU737" s="16"/>
      <c r="AV737" s="16"/>
      <c r="AW737" s="16"/>
      <c r="AX737" s="16"/>
      <c r="AY737" s="16"/>
      <c r="AZ737" s="16"/>
      <c r="BA737" s="16"/>
    </row>
    <row r="738" spans="24:53"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  <c r="AH738" s="16"/>
      <c r="AI738" s="16"/>
      <c r="AJ738" s="16"/>
      <c r="AK738" s="16"/>
      <c r="AL738" s="16"/>
      <c r="AM738" s="16"/>
      <c r="AN738" s="16"/>
      <c r="AO738" s="16"/>
      <c r="AP738" s="16"/>
      <c r="AQ738" s="16"/>
      <c r="AR738" s="16"/>
      <c r="AS738" s="16"/>
      <c r="AT738" s="16"/>
      <c r="AU738" s="16"/>
      <c r="AV738" s="16"/>
      <c r="AW738" s="16"/>
      <c r="AX738" s="16"/>
      <c r="AY738" s="16"/>
      <c r="AZ738" s="16"/>
      <c r="BA738" s="16"/>
    </row>
    <row r="739" spans="24:53">
      <c r="X739" s="16"/>
      <c r="Y739" s="16"/>
      <c r="Z739" s="16"/>
      <c r="AA739" s="16"/>
      <c r="AB739" s="16"/>
      <c r="AC739" s="16"/>
      <c r="AD739" s="16"/>
      <c r="AE739" s="16"/>
      <c r="AF739" s="16"/>
      <c r="AG739" s="16"/>
      <c r="AH739" s="16"/>
      <c r="AI739" s="16"/>
      <c r="AJ739" s="16"/>
      <c r="AK739" s="16"/>
      <c r="AL739" s="16"/>
      <c r="AM739" s="16"/>
      <c r="AN739" s="16"/>
      <c r="AO739" s="16"/>
      <c r="AP739" s="16"/>
      <c r="AQ739" s="16"/>
      <c r="AR739" s="16"/>
      <c r="AS739" s="16"/>
      <c r="AT739" s="16"/>
      <c r="AU739" s="16"/>
      <c r="AV739" s="16"/>
      <c r="AW739" s="16"/>
      <c r="AX739" s="16"/>
      <c r="AY739" s="16"/>
      <c r="AZ739" s="16"/>
      <c r="BA739" s="16"/>
    </row>
    <row r="740" spans="24:53">
      <c r="X740" s="16"/>
      <c r="Y740" s="16"/>
      <c r="Z740" s="16"/>
      <c r="AA740" s="16"/>
      <c r="AB740" s="16"/>
      <c r="AC740" s="16"/>
      <c r="AD740" s="16"/>
      <c r="AE740" s="16"/>
      <c r="AF740" s="16"/>
      <c r="AG740" s="16"/>
      <c r="AH740" s="16"/>
      <c r="AI740" s="16"/>
      <c r="AJ740" s="16"/>
      <c r="AK740" s="16"/>
      <c r="AL740" s="16"/>
      <c r="AM740" s="16"/>
      <c r="AN740" s="16"/>
      <c r="AO740" s="16"/>
      <c r="AP740" s="16"/>
      <c r="AQ740" s="16"/>
      <c r="AR740" s="16"/>
      <c r="AS740" s="16"/>
      <c r="AT740" s="16"/>
      <c r="AU740" s="16"/>
      <c r="AV740" s="16"/>
      <c r="AW740" s="16"/>
      <c r="AX740" s="16"/>
      <c r="AY740" s="16"/>
      <c r="AZ740" s="16"/>
      <c r="BA740" s="16"/>
    </row>
    <row r="741" spans="24:53">
      <c r="X741" s="16"/>
      <c r="Y741" s="16"/>
      <c r="Z741" s="16"/>
      <c r="AA741" s="16"/>
      <c r="AB741" s="16"/>
      <c r="AC741" s="16"/>
      <c r="AD741" s="16"/>
      <c r="AE741" s="16"/>
      <c r="AF741" s="16"/>
      <c r="AG741" s="16"/>
      <c r="AH741" s="16"/>
      <c r="AI741" s="16"/>
      <c r="AJ741" s="16"/>
      <c r="AK741" s="16"/>
      <c r="AL741" s="16"/>
      <c r="AM741" s="16"/>
      <c r="AN741" s="16"/>
      <c r="AO741" s="16"/>
      <c r="AP741" s="16"/>
      <c r="AQ741" s="16"/>
      <c r="AR741" s="16"/>
      <c r="AS741" s="16"/>
      <c r="AT741" s="16"/>
      <c r="AU741" s="16"/>
      <c r="AV741" s="16"/>
      <c r="AW741" s="16"/>
      <c r="AX741" s="16"/>
      <c r="AY741" s="16"/>
      <c r="AZ741" s="16"/>
      <c r="BA741" s="16"/>
    </row>
    <row r="742" spans="24:53">
      <c r="X742" s="16"/>
      <c r="Y742" s="16"/>
      <c r="Z742" s="16"/>
      <c r="AA742" s="16"/>
      <c r="AB742" s="16"/>
      <c r="AC742" s="16"/>
      <c r="AD742" s="16"/>
      <c r="AE742" s="16"/>
      <c r="AF742" s="16"/>
      <c r="AG742" s="16"/>
      <c r="AH742" s="16"/>
      <c r="AI742" s="16"/>
      <c r="AJ742" s="16"/>
      <c r="AK742" s="16"/>
      <c r="AL742" s="16"/>
      <c r="AM742" s="16"/>
      <c r="AN742" s="16"/>
      <c r="AO742" s="16"/>
      <c r="AP742" s="16"/>
      <c r="AQ742" s="16"/>
      <c r="AR742" s="16"/>
      <c r="AS742" s="16"/>
      <c r="AT742" s="16"/>
      <c r="AU742" s="16"/>
      <c r="AV742" s="16"/>
      <c r="AW742" s="16"/>
      <c r="AX742" s="16"/>
      <c r="AY742" s="16"/>
      <c r="AZ742" s="16"/>
      <c r="BA742" s="16"/>
    </row>
    <row r="743" spans="24:53">
      <c r="X743" s="16"/>
      <c r="Y743" s="16"/>
      <c r="Z743" s="16"/>
      <c r="AA743" s="16"/>
      <c r="AB743" s="16"/>
      <c r="AC743" s="16"/>
      <c r="AD743" s="16"/>
      <c r="AE743" s="16"/>
      <c r="AF743" s="16"/>
      <c r="AG743" s="16"/>
      <c r="AH743" s="16"/>
      <c r="AI743" s="16"/>
      <c r="AJ743" s="16"/>
      <c r="AK743" s="16"/>
      <c r="AL743" s="16"/>
      <c r="AM743" s="16"/>
      <c r="AN743" s="16"/>
      <c r="AO743" s="16"/>
      <c r="AP743" s="16"/>
      <c r="AQ743" s="16"/>
      <c r="AR743" s="16"/>
      <c r="AS743" s="16"/>
      <c r="AT743" s="16"/>
      <c r="AU743" s="16"/>
      <c r="AV743" s="16"/>
      <c r="AW743" s="16"/>
      <c r="AX743" s="16"/>
      <c r="AY743" s="16"/>
      <c r="AZ743" s="16"/>
      <c r="BA743" s="16"/>
    </row>
    <row r="744" spans="24:53">
      <c r="X744" s="16"/>
      <c r="Y744" s="16"/>
      <c r="Z744" s="16"/>
      <c r="AA744" s="16"/>
      <c r="AB744" s="16"/>
      <c r="AC744" s="16"/>
      <c r="AD744" s="16"/>
      <c r="AE744" s="16"/>
      <c r="AF744" s="16"/>
      <c r="AG744" s="16"/>
      <c r="AH744" s="16"/>
      <c r="AI744" s="16"/>
      <c r="AJ744" s="16"/>
      <c r="AK744" s="16"/>
      <c r="AL744" s="16"/>
      <c r="AM744" s="16"/>
      <c r="AN744" s="16"/>
      <c r="AO744" s="16"/>
      <c r="AP744" s="16"/>
      <c r="AQ744" s="16"/>
      <c r="AR744" s="16"/>
      <c r="AS744" s="16"/>
      <c r="AT744" s="16"/>
      <c r="AU744" s="16"/>
      <c r="AV744" s="16"/>
      <c r="AW744" s="16"/>
      <c r="AX744" s="16"/>
      <c r="AY744" s="16"/>
      <c r="AZ744" s="16"/>
      <c r="BA744" s="16"/>
    </row>
    <row r="745" spans="24:53">
      <c r="X745" s="16"/>
      <c r="Y745" s="16"/>
      <c r="Z745" s="16"/>
      <c r="AA745" s="16"/>
      <c r="AB745" s="16"/>
      <c r="AC745" s="16"/>
      <c r="AD745" s="16"/>
      <c r="AE745" s="16"/>
      <c r="AF745" s="16"/>
      <c r="AG745" s="16"/>
      <c r="AH745" s="16"/>
      <c r="AI745" s="16"/>
      <c r="AJ745" s="16"/>
      <c r="AK745" s="16"/>
      <c r="AL745" s="16"/>
      <c r="AM745" s="16"/>
      <c r="AN745" s="16"/>
      <c r="AO745" s="16"/>
      <c r="AP745" s="16"/>
      <c r="AQ745" s="16"/>
      <c r="AR745" s="16"/>
      <c r="AS745" s="16"/>
      <c r="AT745" s="16"/>
      <c r="AU745" s="16"/>
      <c r="AV745" s="16"/>
      <c r="AW745" s="16"/>
      <c r="AX745" s="16"/>
      <c r="AY745" s="16"/>
      <c r="AZ745" s="16"/>
      <c r="BA745" s="16"/>
    </row>
    <row r="746" spans="24:53">
      <c r="X746" s="16"/>
      <c r="Y746" s="16"/>
      <c r="Z746" s="16"/>
      <c r="AA746" s="16"/>
      <c r="AB746" s="16"/>
      <c r="AC746" s="16"/>
      <c r="AD746" s="16"/>
      <c r="AE746" s="16"/>
      <c r="AF746" s="16"/>
      <c r="AG746" s="16"/>
      <c r="AH746" s="16"/>
      <c r="AI746" s="16"/>
      <c r="AJ746" s="16"/>
      <c r="AK746" s="16"/>
      <c r="AL746" s="16"/>
      <c r="AM746" s="16"/>
      <c r="AN746" s="16"/>
      <c r="AO746" s="16"/>
      <c r="AP746" s="16"/>
      <c r="AQ746" s="16"/>
      <c r="AR746" s="16"/>
      <c r="AS746" s="16"/>
      <c r="AT746" s="16"/>
      <c r="AU746" s="16"/>
      <c r="AV746" s="16"/>
      <c r="AW746" s="16"/>
      <c r="AX746" s="16"/>
      <c r="AY746" s="16"/>
      <c r="AZ746" s="16"/>
      <c r="BA746" s="16"/>
    </row>
    <row r="747" spans="24:53">
      <c r="X747" s="16"/>
      <c r="Y747" s="16"/>
      <c r="Z747" s="16"/>
      <c r="AA747" s="16"/>
      <c r="AB747" s="16"/>
      <c r="AC747" s="16"/>
      <c r="AD747" s="16"/>
      <c r="AE747" s="16"/>
      <c r="AF747" s="16"/>
      <c r="AG747" s="16"/>
      <c r="AH747" s="16"/>
      <c r="AI747" s="16"/>
      <c r="AJ747" s="16"/>
      <c r="AK747" s="16"/>
      <c r="AL747" s="16"/>
      <c r="AM747" s="16"/>
      <c r="AN747" s="16"/>
      <c r="AO747" s="16"/>
      <c r="AP747" s="16"/>
      <c r="AQ747" s="16"/>
      <c r="AR747" s="16"/>
      <c r="AS747" s="16"/>
      <c r="AT747" s="16"/>
      <c r="AU747" s="16"/>
      <c r="AV747" s="16"/>
      <c r="AW747" s="16"/>
      <c r="AX747" s="16"/>
      <c r="AY747" s="16"/>
      <c r="AZ747" s="16"/>
      <c r="BA747" s="16"/>
    </row>
    <row r="748" spans="24:53">
      <c r="X748" s="16"/>
      <c r="Y748" s="16"/>
      <c r="Z748" s="16"/>
      <c r="AA748" s="16"/>
      <c r="AB748" s="16"/>
      <c r="AC748" s="16"/>
      <c r="AD748" s="16"/>
      <c r="AE748" s="16"/>
      <c r="AF748" s="16"/>
      <c r="AG748" s="16"/>
      <c r="AH748" s="16"/>
      <c r="AI748" s="16"/>
      <c r="AJ748" s="16"/>
      <c r="AK748" s="16"/>
      <c r="AL748" s="16"/>
      <c r="AM748" s="16"/>
      <c r="AN748" s="16"/>
      <c r="AO748" s="16"/>
      <c r="AP748" s="16"/>
      <c r="AQ748" s="16"/>
      <c r="AR748" s="16"/>
      <c r="AS748" s="16"/>
      <c r="AT748" s="16"/>
      <c r="AU748" s="16"/>
      <c r="AV748" s="16"/>
      <c r="AW748" s="16"/>
      <c r="AX748" s="16"/>
      <c r="AY748" s="16"/>
      <c r="AZ748" s="16"/>
      <c r="BA748" s="16"/>
    </row>
    <row r="749" spans="24:53">
      <c r="X749" s="16"/>
      <c r="Y749" s="16"/>
      <c r="Z749" s="16"/>
      <c r="AA749" s="16"/>
      <c r="AB749" s="16"/>
      <c r="AC749" s="16"/>
      <c r="AD749" s="16"/>
      <c r="AE749" s="16"/>
      <c r="AF749" s="16"/>
      <c r="AG749" s="16"/>
      <c r="AH749" s="16"/>
      <c r="AI749" s="16"/>
      <c r="AJ749" s="16"/>
      <c r="AK749" s="16"/>
      <c r="AL749" s="16"/>
      <c r="AM749" s="16"/>
      <c r="AN749" s="16"/>
      <c r="AO749" s="16"/>
      <c r="AP749" s="16"/>
      <c r="AQ749" s="16"/>
      <c r="AR749" s="16"/>
      <c r="AS749" s="16"/>
      <c r="AT749" s="16"/>
      <c r="AU749" s="16"/>
      <c r="AV749" s="16"/>
      <c r="AW749" s="16"/>
      <c r="AX749" s="16"/>
      <c r="AY749" s="16"/>
      <c r="AZ749" s="16"/>
      <c r="BA749" s="16"/>
    </row>
    <row r="750" spans="24:53">
      <c r="X750" s="16"/>
      <c r="Y750" s="16"/>
      <c r="Z750" s="16"/>
      <c r="AA750" s="16"/>
      <c r="AB750" s="16"/>
      <c r="AC750" s="16"/>
      <c r="AD750" s="16"/>
      <c r="AE750" s="16"/>
      <c r="AF750" s="16"/>
      <c r="AG750" s="16"/>
      <c r="AH750" s="16"/>
      <c r="AI750" s="16"/>
      <c r="AJ750" s="16"/>
      <c r="AK750" s="16"/>
      <c r="AL750" s="16"/>
      <c r="AM750" s="16"/>
      <c r="AN750" s="16"/>
      <c r="AO750" s="16"/>
      <c r="AP750" s="16"/>
      <c r="AQ750" s="16"/>
      <c r="AR750" s="16"/>
      <c r="AS750" s="16"/>
      <c r="AT750" s="16"/>
      <c r="AU750" s="16"/>
      <c r="AV750" s="16"/>
      <c r="AW750" s="16"/>
      <c r="AX750" s="16"/>
      <c r="AY750" s="16"/>
      <c r="AZ750" s="16"/>
      <c r="BA750" s="16"/>
    </row>
    <row r="751" spans="24:53">
      <c r="X751" s="16"/>
      <c r="Y751" s="16"/>
      <c r="Z751" s="16"/>
      <c r="AA751" s="16"/>
      <c r="AB751" s="16"/>
      <c r="AC751" s="16"/>
      <c r="AD751" s="16"/>
      <c r="AE751" s="16"/>
      <c r="AF751" s="16"/>
      <c r="AG751" s="16"/>
      <c r="AH751" s="16"/>
      <c r="AI751" s="16"/>
      <c r="AJ751" s="16"/>
      <c r="AK751" s="16"/>
      <c r="AL751" s="16"/>
      <c r="AM751" s="16"/>
      <c r="AN751" s="16"/>
      <c r="AO751" s="16"/>
      <c r="AP751" s="16"/>
      <c r="AQ751" s="16"/>
      <c r="AR751" s="16"/>
      <c r="AS751" s="16"/>
      <c r="AT751" s="16"/>
      <c r="AU751" s="16"/>
      <c r="AV751" s="16"/>
      <c r="AW751" s="16"/>
      <c r="AX751" s="16"/>
      <c r="AY751" s="16"/>
      <c r="AZ751" s="16"/>
      <c r="BA751" s="16"/>
    </row>
    <row r="752" spans="24:53">
      <c r="X752" s="16"/>
      <c r="Y752" s="16"/>
      <c r="Z752" s="16"/>
      <c r="AA752" s="16"/>
      <c r="AB752" s="16"/>
      <c r="AC752" s="16"/>
      <c r="AD752" s="16"/>
      <c r="AE752" s="16"/>
      <c r="AF752" s="16"/>
      <c r="AG752" s="16"/>
      <c r="AH752" s="16"/>
      <c r="AI752" s="16"/>
      <c r="AJ752" s="16"/>
      <c r="AK752" s="16"/>
      <c r="AL752" s="16"/>
      <c r="AM752" s="16"/>
      <c r="AN752" s="16"/>
      <c r="AO752" s="16"/>
      <c r="AP752" s="16"/>
      <c r="AQ752" s="16"/>
      <c r="AR752" s="16"/>
      <c r="AS752" s="16"/>
      <c r="AT752" s="16"/>
      <c r="AU752" s="16"/>
      <c r="AV752" s="16"/>
      <c r="AW752" s="16"/>
      <c r="AX752" s="16"/>
      <c r="AY752" s="16"/>
      <c r="AZ752" s="16"/>
      <c r="BA752" s="16"/>
    </row>
    <row r="753" spans="24:53">
      <c r="X753" s="16"/>
      <c r="Y753" s="16"/>
      <c r="Z753" s="16"/>
      <c r="AA753" s="16"/>
      <c r="AB753" s="16"/>
      <c r="AC753" s="16"/>
      <c r="AD753" s="16"/>
      <c r="AE753" s="16"/>
      <c r="AF753" s="16"/>
      <c r="AG753" s="16"/>
      <c r="AH753" s="16"/>
      <c r="AI753" s="16"/>
      <c r="AJ753" s="16"/>
      <c r="AK753" s="16"/>
      <c r="AL753" s="16"/>
      <c r="AM753" s="16"/>
      <c r="AN753" s="16"/>
      <c r="AO753" s="16"/>
      <c r="AP753" s="16"/>
      <c r="AQ753" s="16"/>
      <c r="AR753" s="16"/>
      <c r="AS753" s="16"/>
      <c r="AT753" s="16"/>
      <c r="AU753" s="16"/>
      <c r="AV753" s="16"/>
      <c r="AW753" s="16"/>
      <c r="AX753" s="16"/>
      <c r="AY753" s="16"/>
      <c r="AZ753" s="16"/>
      <c r="BA753" s="16"/>
    </row>
    <row r="754" spans="24:53">
      <c r="X754" s="16"/>
      <c r="Y754" s="16"/>
      <c r="Z754" s="16"/>
      <c r="AA754" s="16"/>
      <c r="AB754" s="16"/>
      <c r="AC754" s="16"/>
      <c r="AD754" s="16"/>
      <c r="AE754" s="16"/>
      <c r="AF754" s="16"/>
      <c r="AG754" s="16"/>
      <c r="AH754" s="16"/>
      <c r="AI754" s="16"/>
      <c r="AJ754" s="16"/>
      <c r="AK754" s="16"/>
      <c r="AL754" s="16"/>
      <c r="AM754" s="16"/>
      <c r="AN754" s="16"/>
      <c r="AO754" s="16"/>
      <c r="AP754" s="16"/>
      <c r="AQ754" s="16"/>
      <c r="AR754" s="16"/>
      <c r="AS754" s="16"/>
      <c r="AT754" s="16"/>
      <c r="AU754" s="16"/>
      <c r="AV754" s="16"/>
      <c r="AW754" s="16"/>
      <c r="AX754" s="16"/>
      <c r="AY754" s="16"/>
      <c r="AZ754" s="16"/>
      <c r="BA754" s="16"/>
    </row>
    <row r="755" spans="24:53">
      <c r="X755" s="16"/>
      <c r="Y755" s="16"/>
      <c r="Z755" s="16"/>
      <c r="AA755" s="16"/>
      <c r="AB755" s="16"/>
      <c r="AC755" s="16"/>
      <c r="AD755" s="16"/>
      <c r="AE755" s="16"/>
      <c r="AF755" s="16"/>
      <c r="AG755" s="16"/>
      <c r="AH755" s="16"/>
      <c r="AI755" s="16"/>
      <c r="AJ755" s="16"/>
      <c r="AK755" s="16"/>
      <c r="AL755" s="16"/>
      <c r="AM755" s="16"/>
      <c r="AN755" s="16"/>
      <c r="AO755" s="16"/>
      <c r="AP755" s="16"/>
      <c r="AQ755" s="16"/>
      <c r="AR755" s="16"/>
      <c r="AS755" s="16"/>
      <c r="AT755" s="16"/>
      <c r="AU755" s="16"/>
      <c r="AV755" s="16"/>
      <c r="AW755" s="16"/>
      <c r="AX755" s="16"/>
      <c r="AY755" s="16"/>
      <c r="AZ755" s="16"/>
      <c r="BA755" s="16"/>
    </row>
    <row r="756" spans="24:53">
      <c r="X756" s="16"/>
      <c r="Y756" s="16"/>
      <c r="Z756" s="16"/>
      <c r="AA756" s="16"/>
      <c r="AB756" s="16"/>
      <c r="AC756" s="16"/>
      <c r="AD756" s="16"/>
      <c r="AE756" s="16"/>
      <c r="AF756" s="16"/>
      <c r="AG756" s="16"/>
      <c r="AH756" s="16"/>
      <c r="AI756" s="16"/>
      <c r="AJ756" s="16"/>
      <c r="AK756" s="16"/>
      <c r="AL756" s="16"/>
      <c r="AM756" s="16"/>
      <c r="AN756" s="16"/>
      <c r="AO756" s="16"/>
      <c r="AP756" s="16"/>
      <c r="AQ756" s="16"/>
      <c r="AR756" s="16"/>
      <c r="AS756" s="16"/>
      <c r="AT756" s="16"/>
      <c r="AU756" s="16"/>
      <c r="AV756" s="16"/>
      <c r="AW756" s="16"/>
      <c r="AX756" s="16"/>
      <c r="AY756" s="16"/>
      <c r="AZ756" s="16"/>
      <c r="BA756" s="16"/>
    </row>
    <row r="757" spans="24:53">
      <c r="X757" s="16"/>
      <c r="Y757" s="16"/>
      <c r="Z757" s="16"/>
      <c r="AA757" s="16"/>
      <c r="AB757" s="16"/>
      <c r="AC757" s="16"/>
      <c r="AD757" s="16"/>
      <c r="AE757" s="16"/>
      <c r="AF757" s="16"/>
      <c r="AG757" s="16"/>
      <c r="AH757" s="16"/>
      <c r="AI757" s="16"/>
      <c r="AJ757" s="16"/>
      <c r="AK757" s="16"/>
      <c r="AL757" s="16"/>
      <c r="AM757" s="16"/>
      <c r="AN757" s="16"/>
      <c r="AO757" s="16"/>
      <c r="AP757" s="16"/>
      <c r="AQ757" s="16"/>
      <c r="AR757" s="16"/>
      <c r="AS757" s="16"/>
      <c r="AT757" s="16"/>
      <c r="AU757" s="16"/>
      <c r="AV757" s="16"/>
      <c r="AW757" s="16"/>
      <c r="AX757" s="16"/>
      <c r="AY757" s="16"/>
      <c r="AZ757" s="16"/>
      <c r="BA757" s="16"/>
    </row>
    <row r="758" spans="24:53">
      <c r="X758" s="16"/>
      <c r="Y758" s="16"/>
      <c r="Z758" s="16"/>
      <c r="AA758" s="16"/>
      <c r="AB758" s="16"/>
      <c r="AC758" s="16"/>
      <c r="AD758" s="16"/>
      <c r="AE758" s="16"/>
      <c r="AF758" s="16"/>
      <c r="AG758" s="16"/>
      <c r="AH758" s="16"/>
      <c r="AI758" s="16"/>
      <c r="AJ758" s="16"/>
      <c r="AK758" s="16"/>
      <c r="AL758" s="16"/>
      <c r="AM758" s="16"/>
      <c r="AN758" s="16"/>
      <c r="AO758" s="16"/>
      <c r="AP758" s="16"/>
      <c r="AQ758" s="16"/>
      <c r="AR758" s="16"/>
      <c r="AS758" s="16"/>
      <c r="AT758" s="16"/>
      <c r="AU758" s="16"/>
      <c r="AV758" s="16"/>
      <c r="AW758" s="16"/>
      <c r="AX758" s="16"/>
      <c r="AY758" s="16"/>
      <c r="AZ758" s="16"/>
      <c r="BA758" s="16"/>
    </row>
    <row r="759" spans="24:53">
      <c r="X759" s="16"/>
      <c r="Y759" s="16"/>
      <c r="Z759" s="16"/>
      <c r="AA759" s="16"/>
      <c r="AB759" s="16"/>
      <c r="AC759" s="16"/>
      <c r="AD759" s="16"/>
      <c r="AE759" s="16"/>
      <c r="AF759" s="16"/>
      <c r="AG759" s="16"/>
      <c r="AH759" s="16"/>
      <c r="AI759" s="16"/>
      <c r="AJ759" s="16"/>
      <c r="AK759" s="16"/>
      <c r="AL759" s="16"/>
      <c r="AM759" s="16"/>
      <c r="AN759" s="16"/>
      <c r="AO759" s="16"/>
      <c r="AP759" s="16"/>
      <c r="AQ759" s="16"/>
      <c r="AR759" s="16"/>
      <c r="AS759" s="16"/>
      <c r="AT759" s="16"/>
      <c r="AU759" s="16"/>
      <c r="AV759" s="16"/>
      <c r="AW759" s="16"/>
      <c r="AX759" s="16"/>
      <c r="AY759" s="16"/>
      <c r="AZ759" s="16"/>
      <c r="BA759" s="16"/>
    </row>
    <row r="760" spans="24:53">
      <c r="X760" s="16"/>
      <c r="Y760" s="16"/>
      <c r="Z760" s="16"/>
      <c r="AA760" s="16"/>
      <c r="AB760" s="16"/>
      <c r="AC760" s="16"/>
      <c r="AD760" s="16"/>
      <c r="AE760" s="16"/>
      <c r="AF760" s="16"/>
      <c r="AG760" s="16"/>
      <c r="AH760" s="16"/>
      <c r="AI760" s="16"/>
      <c r="AJ760" s="16"/>
      <c r="AK760" s="16"/>
      <c r="AL760" s="16"/>
      <c r="AM760" s="16"/>
      <c r="AN760" s="16"/>
      <c r="AO760" s="16"/>
      <c r="AP760" s="16"/>
      <c r="AQ760" s="16"/>
      <c r="AR760" s="16"/>
      <c r="AS760" s="16"/>
      <c r="AT760" s="16"/>
      <c r="AU760" s="16"/>
      <c r="AV760" s="16"/>
      <c r="AW760" s="16"/>
      <c r="AX760" s="16"/>
      <c r="AY760" s="16"/>
      <c r="AZ760" s="16"/>
      <c r="BA760" s="16"/>
    </row>
    <row r="761" spans="24:53">
      <c r="X761" s="16"/>
      <c r="Y761" s="16"/>
      <c r="Z761" s="16"/>
      <c r="AA761" s="16"/>
      <c r="AB761" s="16"/>
      <c r="AC761" s="16"/>
      <c r="AD761" s="16"/>
      <c r="AE761" s="16"/>
      <c r="AF761" s="16"/>
      <c r="AG761" s="16"/>
      <c r="AH761" s="16"/>
      <c r="AI761" s="16"/>
      <c r="AJ761" s="16"/>
      <c r="AK761" s="16"/>
      <c r="AL761" s="16"/>
      <c r="AM761" s="16"/>
      <c r="AN761" s="16"/>
      <c r="AO761" s="16"/>
      <c r="AP761" s="16"/>
      <c r="AQ761" s="16"/>
      <c r="AR761" s="16"/>
      <c r="AS761" s="16"/>
      <c r="AT761" s="16"/>
      <c r="AU761" s="16"/>
      <c r="AV761" s="16"/>
      <c r="AW761" s="16"/>
      <c r="AX761" s="16"/>
      <c r="AY761" s="16"/>
      <c r="AZ761" s="16"/>
      <c r="BA761" s="16"/>
    </row>
    <row r="762" spans="24:53">
      <c r="X762" s="16"/>
      <c r="Y762" s="16"/>
      <c r="Z762" s="16"/>
      <c r="AA762" s="16"/>
      <c r="AB762" s="16"/>
      <c r="AC762" s="16"/>
      <c r="AD762" s="16"/>
      <c r="AE762" s="16"/>
      <c r="AF762" s="16"/>
      <c r="AG762" s="16"/>
      <c r="AH762" s="16"/>
      <c r="AI762" s="16"/>
      <c r="AJ762" s="16"/>
      <c r="AK762" s="16"/>
      <c r="AL762" s="16"/>
      <c r="AM762" s="16"/>
      <c r="AN762" s="16"/>
      <c r="AO762" s="16"/>
      <c r="AP762" s="16"/>
      <c r="AQ762" s="16"/>
      <c r="AR762" s="16"/>
      <c r="AS762" s="16"/>
      <c r="AT762" s="16"/>
      <c r="AU762" s="16"/>
      <c r="AV762" s="16"/>
      <c r="AW762" s="16"/>
      <c r="AX762" s="16"/>
      <c r="AY762" s="16"/>
      <c r="AZ762" s="16"/>
      <c r="BA762" s="16"/>
    </row>
    <row r="763" spans="24:53">
      <c r="X763" s="16"/>
      <c r="Y763" s="16"/>
      <c r="Z763" s="16"/>
      <c r="AA763" s="16"/>
      <c r="AB763" s="16"/>
      <c r="AC763" s="16"/>
      <c r="AD763" s="16"/>
      <c r="AE763" s="16"/>
      <c r="AF763" s="16"/>
      <c r="AG763" s="16"/>
      <c r="AH763" s="16"/>
      <c r="AI763" s="16"/>
      <c r="AJ763" s="16"/>
      <c r="AK763" s="16"/>
      <c r="AL763" s="16"/>
      <c r="AM763" s="16"/>
      <c r="AN763" s="16"/>
      <c r="AO763" s="16"/>
      <c r="AP763" s="16"/>
      <c r="AQ763" s="16"/>
      <c r="AR763" s="16"/>
      <c r="AS763" s="16"/>
      <c r="AT763" s="16"/>
      <c r="AU763" s="16"/>
      <c r="AV763" s="16"/>
      <c r="AW763" s="16"/>
      <c r="AX763" s="16"/>
      <c r="AY763" s="16"/>
      <c r="AZ763" s="16"/>
      <c r="BA763" s="16"/>
    </row>
    <row r="764" spans="24:53">
      <c r="X764" s="16"/>
      <c r="Y764" s="16"/>
      <c r="Z764" s="16"/>
      <c r="AA764" s="16"/>
      <c r="AB764" s="16"/>
      <c r="AC764" s="16"/>
      <c r="AD764" s="16"/>
      <c r="AE764" s="16"/>
      <c r="AF764" s="16"/>
      <c r="AG764" s="16"/>
      <c r="AH764" s="16"/>
      <c r="AI764" s="16"/>
      <c r="AJ764" s="16"/>
      <c r="AK764" s="16"/>
      <c r="AL764" s="16"/>
      <c r="AM764" s="16"/>
      <c r="AN764" s="16"/>
      <c r="AO764" s="16"/>
      <c r="AP764" s="16"/>
      <c r="AQ764" s="16"/>
      <c r="AR764" s="16"/>
      <c r="AS764" s="16"/>
      <c r="AT764" s="16"/>
      <c r="AU764" s="16"/>
      <c r="AV764" s="16"/>
      <c r="AW764" s="16"/>
      <c r="AX764" s="16"/>
      <c r="AY764" s="16"/>
      <c r="AZ764" s="16"/>
      <c r="BA764" s="16"/>
    </row>
    <row r="765" spans="24:53">
      <c r="X765" s="16"/>
      <c r="Y765" s="16"/>
      <c r="Z765" s="16"/>
      <c r="AA765" s="16"/>
      <c r="AB765" s="16"/>
      <c r="AC765" s="16"/>
      <c r="AD765" s="16"/>
      <c r="AE765" s="16"/>
      <c r="AF765" s="16"/>
      <c r="AG765" s="16"/>
      <c r="AH765" s="16"/>
      <c r="AI765" s="16"/>
      <c r="AJ765" s="16"/>
      <c r="AK765" s="16"/>
      <c r="AL765" s="16"/>
      <c r="AM765" s="16"/>
      <c r="AN765" s="16"/>
      <c r="AO765" s="16"/>
      <c r="AP765" s="16"/>
      <c r="AQ765" s="16"/>
      <c r="AR765" s="16"/>
      <c r="AS765" s="16"/>
      <c r="AT765" s="16"/>
      <c r="AU765" s="16"/>
      <c r="AV765" s="16"/>
      <c r="AW765" s="16"/>
      <c r="AX765" s="16"/>
      <c r="AY765" s="16"/>
      <c r="AZ765" s="16"/>
      <c r="BA765" s="16"/>
    </row>
    <row r="766" spans="24:53">
      <c r="X766" s="16"/>
      <c r="Y766" s="16"/>
      <c r="Z766" s="16"/>
      <c r="AA766" s="16"/>
      <c r="AB766" s="16"/>
      <c r="AC766" s="16"/>
      <c r="AD766" s="16"/>
      <c r="AE766" s="16"/>
      <c r="AF766" s="16"/>
      <c r="AG766" s="16"/>
      <c r="AH766" s="16"/>
      <c r="AI766" s="16"/>
      <c r="AJ766" s="16"/>
      <c r="AK766" s="16"/>
      <c r="AL766" s="16"/>
      <c r="AM766" s="16"/>
      <c r="AN766" s="16"/>
      <c r="AO766" s="16"/>
      <c r="AP766" s="16"/>
      <c r="AQ766" s="16"/>
      <c r="AR766" s="16"/>
      <c r="AS766" s="16"/>
      <c r="AT766" s="16"/>
      <c r="AU766" s="16"/>
      <c r="AV766" s="16"/>
      <c r="AW766" s="16"/>
      <c r="AX766" s="16"/>
      <c r="AY766" s="16"/>
      <c r="AZ766" s="16"/>
      <c r="BA766" s="16"/>
    </row>
    <row r="767" spans="24:53"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6"/>
      <c r="AV767" s="16"/>
      <c r="AW767" s="16"/>
      <c r="AX767" s="16"/>
      <c r="AY767" s="16"/>
      <c r="AZ767" s="16"/>
      <c r="BA767" s="16"/>
    </row>
    <row r="768" spans="24:53"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6"/>
      <c r="AV768" s="16"/>
      <c r="AW768" s="16"/>
      <c r="AX768" s="16"/>
      <c r="AY768" s="16"/>
      <c r="AZ768" s="16"/>
      <c r="BA768" s="16"/>
    </row>
    <row r="769" spans="24:53"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6"/>
      <c r="AV769" s="16"/>
      <c r="AW769" s="16"/>
      <c r="AX769" s="16"/>
      <c r="AY769" s="16"/>
      <c r="AZ769" s="16"/>
      <c r="BA769" s="16"/>
    </row>
    <row r="770" spans="24:53"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6"/>
      <c r="AV770" s="16"/>
      <c r="AW770" s="16"/>
      <c r="AX770" s="16"/>
      <c r="AY770" s="16"/>
      <c r="AZ770" s="16"/>
      <c r="BA770" s="16"/>
    </row>
    <row r="771" spans="24:53"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6"/>
      <c r="AV771" s="16"/>
      <c r="AW771" s="16"/>
      <c r="AX771" s="16"/>
      <c r="AY771" s="16"/>
      <c r="AZ771" s="16"/>
      <c r="BA771" s="16"/>
    </row>
    <row r="772" spans="24:53"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6"/>
      <c r="AV772" s="16"/>
      <c r="AW772" s="16"/>
      <c r="AX772" s="16"/>
      <c r="AY772" s="16"/>
      <c r="AZ772" s="16"/>
      <c r="BA772" s="16"/>
    </row>
    <row r="773" spans="24:53"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6"/>
      <c r="AV773" s="16"/>
      <c r="AW773" s="16"/>
      <c r="AX773" s="16"/>
      <c r="AY773" s="16"/>
      <c r="AZ773" s="16"/>
      <c r="BA773" s="16"/>
    </row>
    <row r="774" spans="24:53"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6"/>
      <c r="AV774" s="16"/>
      <c r="AW774" s="16"/>
      <c r="AX774" s="16"/>
      <c r="AY774" s="16"/>
      <c r="AZ774" s="16"/>
      <c r="BA774" s="16"/>
    </row>
    <row r="775" spans="24:53"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6"/>
      <c r="AV775" s="16"/>
      <c r="AW775" s="16"/>
      <c r="AX775" s="16"/>
      <c r="AY775" s="16"/>
      <c r="AZ775" s="16"/>
      <c r="BA775" s="16"/>
    </row>
    <row r="776" spans="24:53"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6"/>
      <c r="AV776" s="16"/>
      <c r="AW776" s="16"/>
      <c r="AX776" s="16"/>
      <c r="AY776" s="16"/>
      <c r="AZ776" s="16"/>
      <c r="BA776" s="16"/>
    </row>
    <row r="777" spans="24:53"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6"/>
      <c r="AV777" s="16"/>
      <c r="AW777" s="16"/>
      <c r="AX777" s="16"/>
      <c r="AY777" s="16"/>
      <c r="AZ777" s="16"/>
      <c r="BA777" s="16"/>
    </row>
    <row r="778" spans="24:53"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6"/>
      <c r="AV778" s="16"/>
      <c r="AW778" s="16"/>
      <c r="AX778" s="16"/>
      <c r="AY778" s="16"/>
      <c r="AZ778" s="16"/>
      <c r="BA778" s="16"/>
    </row>
    <row r="779" spans="24:53"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6"/>
      <c r="AV779" s="16"/>
      <c r="AW779" s="16"/>
      <c r="AX779" s="16"/>
      <c r="AY779" s="16"/>
      <c r="AZ779" s="16"/>
      <c r="BA779" s="16"/>
    </row>
    <row r="780" spans="24:53"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6"/>
      <c r="AV780" s="16"/>
      <c r="AW780" s="16"/>
      <c r="AX780" s="16"/>
      <c r="AY780" s="16"/>
      <c r="AZ780" s="16"/>
      <c r="BA780" s="16"/>
    </row>
    <row r="781" spans="24:53"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6"/>
      <c r="AV781" s="16"/>
      <c r="AW781" s="16"/>
      <c r="AX781" s="16"/>
      <c r="AY781" s="16"/>
      <c r="AZ781" s="16"/>
      <c r="BA781" s="16"/>
    </row>
    <row r="782" spans="24:53"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6"/>
      <c r="AV782" s="16"/>
      <c r="AW782" s="16"/>
      <c r="AX782" s="16"/>
      <c r="AY782" s="16"/>
      <c r="AZ782" s="16"/>
      <c r="BA782" s="16"/>
    </row>
    <row r="783" spans="24:53"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6"/>
      <c r="AV783" s="16"/>
      <c r="AW783" s="16"/>
      <c r="AX783" s="16"/>
      <c r="AY783" s="16"/>
      <c r="AZ783" s="16"/>
      <c r="BA783" s="16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P19"/>
  <sheetViews>
    <sheetView workbookViewId="0">
      <selection activeCell="I16" sqref="I16"/>
    </sheetView>
  </sheetViews>
  <sheetFormatPr defaultRowHeight="15"/>
  <cols>
    <col min="1" max="1" width="5" customWidth="1"/>
    <col min="2" max="3" width="4.7109375" customWidth="1"/>
    <col min="4" max="4" width="4.42578125" customWidth="1"/>
    <col min="5" max="5" width="5" customWidth="1"/>
    <col min="6" max="6" width="4.42578125" customWidth="1"/>
    <col min="7" max="7" width="4.5703125" customWidth="1"/>
    <col min="8" max="8" width="4" customWidth="1"/>
    <col min="9" max="9" width="4.7109375" customWidth="1"/>
    <col min="10" max="10" width="4.140625" customWidth="1"/>
    <col min="11" max="11" width="4.5703125" customWidth="1"/>
    <col min="12" max="12" width="4.28515625" customWidth="1"/>
    <col min="13" max="13" width="4.42578125" customWidth="1"/>
    <col min="14" max="15" width="4.5703125" customWidth="1"/>
    <col min="16" max="16" width="4.7109375" customWidth="1"/>
    <col min="17" max="17" width="4.28515625" customWidth="1"/>
    <col min="18" max="18" width="5" customWidth="1"/>
  </cols>
  <sheetData>
    <row r="3" spans="1:16" ht="21">
      <c r="A3" s="8"/>
      <c r="B3" s="8"/>
      <c r="C3" s="8"/>
      <c r="D3" s="9">
        <f>IF(Лист1!D3="п",1,0)</f>
        <v>0</v>
      </c>
      <c r="E3" s="10">
        <f>IF(Лист1!E3="р",1,0)</f>
        <v>0</v>
      </c>
      <c r="F3" s="10">
        <f>IF(Лист1!F3="о",1,0)</f>
        <v>0</v>
      </c>
      <c r="G3" s="10">
        <f>IF(Лист1!G3="д",1,0)</f>
        <v>0</v>
      </c>
      <c r="H3" s="10">
        <f>IF(Лист1!H3="о",1,0)</f>
        <v>0</v>
      </c>
      <c r="I3" s="10">
        <f>IF(Лист1!I3="л",1,0)</f>
        <v>0</v>
      </c>
      <c r="J3" s="10">
        <f>IF(Лист1!J3="г",1,0)</f>
        <v>0</v>
      </c>
      <c r="K3" s="10">
        <f>IF(Лист1!K3="о",1,0)</f>
        <v>0</v>
      </c>
      <c r="L3" s="10">
        <f>IF(Лист1!L3="в",1,0)</f>
        <v>0</v>
      </c>
      <c r="M3" s="10">
        <f>IF(Лист1!M3="а",1,0)</f>
        <v>0</v>
      </c>
      <c r="N3" s="10">
        <f>IF(Лист1!N3="т",1,0)</f>
        <v>0</v>
      </c>
      <c r="O3" s="10">
        <f>IF(Лист1!O3="ы",1,0)</f>
        <v>0</v>
      </c>
      <c r="P3" s="10">
        <f>IF(Лист1!P3="й",1,0)</f>
        <v>0</v>
      </c>
    </row>
    <row r="4" spans="1:16" ht="21">
      <c r="A4" s="8"/>
      <c r="B4" s="8"/>
      <c r="C4" s="10">
        <f>IF(Лист1!C4="н",1,0)</f>
        <v>0</v>
      </c>
      <c r="D4" s="9">
        <f>IF(Лист1!D4="е",1,0)</f>
        <v>0</v>
      </c>
      <c r="E4" s="10">
        <f>IF(Лист1!E4="й",1,0)</f>
        <v>0</v>
      </c>
      <c r="F4" s="10">
        <f>IF(Лист1!F4="р",1,0)</f>
        <v>0</v>
      </c>
      <c r="G4" s="10">
        <f>IF(Лист1!G4="о",1,0)</f>
        <v>0</v>
      </c>
      <c r="H4" s="10">
        <f>IF(Лист1!H4="н",1,0)</f>
        <v>0</v>
      </c>
      <c r="I4" s="8"/>
      <c r="J4" s="8"/>
      <c r="K4" s="8"/>
      <c r="L4" s="8"/>
      <c r="M4" s="8"/>
      <c r="N4" s="8"/>
      <c r="O4" s="8"/>
      <c r="P4" s="8"/>
    </row>
    <row r="5" spans="1:16" ht="21">
      <c r="A5" s="8"/>
      <c r="B5" s="8"/>
      <c r="C5" s="10">
        <f>IF(Лист1!C5="с",1,0)</f>
        <v>0</v>
      </c>
      <c r="D5" s="9">
        <f>IF(Лист1!D5="р",1,0)</f>
        <v>0</v>
      </c>
      <c r="E5" s="10">
        <f>IF(Лист1!E5="е",1,0)</f>
        <v>0</v>
      </c>
      <c r="F5" s="10">
        <f>IF(Лист1!F5="д",1,0)</f>
        <v>0</v>
      </c>
      <c r="G5" s="10">
        <f>IF(Лист1!G5="н",1,0)</f>
        <v>0</v>
      </c>
      <c r="H5" s="10">
        <f>IF(Лист1!H5="и",1,0)</f>
        <v>0</v>
      </c>
      <c r="I5" s="10">
        <f>IF(Лист1!I5="й",1,0)</f>
        <v>0</v>
      </c>
      <c r="J5" s="8"/>
      <c r="K5" s="8"/>
      <c r="L5" s="8"/>
      <c r="M5" s="8"/>
      <c r="N5" s="8"/>
      <c r="O5" s="8"/>
      <c r="P5" s="8"/>
    </row>
    <row r="6" spans="1:16" ht="21">
      <c r="A6" s="8"/>
      <c r="B6" s="8"/>
      <c r="C6" s="8"/>
      <c r="D6" s="9">
        <f>IF(Лист1!D6="и",1,0)</f>
        <v>0</v>
      </c>
      <c r="E6" s="10">
        <f>IF(Лист1!E6="з",1,0)</f>
        <v>0</v>
      </c>
      <c r="F6" s="10">
        <f>IF(Лист1!F6="в",1,0)</f>
        <v>0</v>
      </c>
      <c r="G6" s="10">
        <f>IF(Лист1!G6="и",1,0)</f>
        <v>0</v>
      </c>
      <c r="H6" s="10">
        <f>IF(Лист1!H6="л",1,0)</f>
        <v>0</v>
      </c>
      <c r="I6" s="10">
        <f>IF(Лист1!I6="и",1,0)</f>
        <v>0</v>
      </c>
      <c r="J6" s="10">
        <f>IF(Лист1!J6="н",1,0)</f>
        <v>0</v>
      </c>
      <c r="K6" s="10">
        <f>IF(Лист1!K6="а",1,0)</f>
        <v>0</v>
      </c>
      <c r="L6" s="8"/>
      <c r="M6" s="8"/>
      <c r="N6" s="8"/>
      <c r="O6" s="8"/>
      <c r="P6" s="8"/>
    </row>
    <row r="7" spans="1:16" ht="21">
      <c r="A7" s="8"/>
      <c r="B7" s="10">
        <f>IF(Лист1!B7="р",1,0)</f>
        <v>0</v>
      </c>
      <c r="C7" s="10">
        <f>IF(Лист1!C7="е",1,0)</f>
        <v>0</v>
      </c>
      <c r="D7" s="9">
        <f>IF(Лист1!D7="ф",1,0)</f>
        <v>0</v>
      </c>
      <c r="E7" s="10">
        <f>IF(Лист1!E7="л",1,0)</f>
        <v>0</v>
      </c>
      <c r="F7" s="10">
        <f>IF(Лист1!F7="е",1,0)</f>
        <v>0</v>
      </c>
      <c r="G7" s="10">
        <f>IF(Лист1!G7="к",1,0)</f>
        <v>0</v>
      </c>
      <c r="H7" s="10">
        <f>IF(Лист1!H7="с",1,0)</f>
        <v>0</v>
      </c>
      <c r="I7" s="8"/>
      <c r="J7" s="8"/>
      <c r="K7" s="8"/>
      <c r="L7" s="8"/>
      <c r="M7" s="8"/>
      <c r="N7" s="8"/>
      <c r="O7" s="8"/>
      <c r="P7" s="8"/>
    </row>
    <row r="8" spans="1:16" ht="21">
      <c r="A8" s="8"/>
      <c r="B8" s="8"/>
      <c r="C8" s="10">
        <f>IF(Лист1!C8="д",1,0)</f>
        <v>0</v>
      </c>
      <c r="D8" s="9">
        <f>IF(Лист1!D8="е",1,0)</f>
        <v>0</v>
      </c>
      <c r="E8" s="10">
        <f>IF(Лист1!E8="н",1,0)</f>
        <v>0</v>
      </c>
      <c r="F8" s="10">
        <f>IF(Лист1!F8="д",1,0)</f>
        <v>0</v>
      </c>
      <c r="G8" s="10">
        <f>IF(Лист1!G8="р",1,0)</f>
        <v>0</v>
      </c>
      <c r="H8" s="10">
        <f>IF(Лист1!H8="и",1,0)</f>
        <v>0</v>
      </c>
      <c r="I8" s="10">
        <f>IF(Лист1!I8="т",1,0)</f>
        <v>0</v>
      </c>
      <c r="J8" s="8"/>
      <c r="K8" s="8"/>
      <c r="L8" s="8"/>
      <c r="M8" s="8"/>
      <c r="N8" s="8"/>
      <c r="O8" s="8"/>
      <c r="P8" s="8"/>
    </row>
    <row r="9" spans="1:16" ht="21">
      <c r="A9" s="8"/>
      <c r="B9" s="8"/>
      <c r="C9" s="10">
        <f>IF(Лист1!C9="з",1,0)</f>
        <v>0</v>
      </c>
      <c r="D9" s="9">
        <f>IF(Лист1!D9="р",1,0)</f>
        <v>0</v>
      </c>
      <c r="E9" s="10">
        <f>IF(Лист1!E9="и",1,0)</f>
        <v>0</v>
      </c>
      <c r="F9" s="10">
        <f>IF(Лист1!F9="т",1,0)</f>
        <v>0</v>
      </c>
      <c r="G9" s="10">
        <f>IF(Лист1!G9="е",1,0)</f>
        <v>0</v>
      </c>
      <c r="H9" s="10">
        <f>IF(Лист1!H9="л",1,0)</f>
        <v>0</v>
      </c>
      <c r="I9" s="10">
        <f>IF(Лист1!I9="ь",1,0)</f>
        <v>0</v>
      </c>
      <c r="J9" s="10">
        <f>IF(Лист1!J9="н",1,0)</f>
        <v>0</v>
      </c>
      <c r="K9" s="10">
        <f>IF(Лист1!K9="а",1,0)</f>
        <v>0</v>
      </c>
      <c r="L9" s="10">
        <f>IF(Лист1!L9="я",1,0)</f>
        <v>0</v>
      </c>
      <c r="M9" s="8"/>
      <c r="N9" s="8"/>
      <c r="O9" s="8"/>
      <c r="P9" s="8"/>
    </row>
    <row r="10" spans="1:16" ht="21">
      <c r="A10" s="8"/>
      <c r="B10" s="8"/>
      <c r="C10" s="10">
        <f>IF(Лист1!C10="с",1,0)</f>
        <v>0</v>
      </c>
      <c r="D10" s="9">
        <f>IF(Лист1!D10="и",1,0)</f>
        <v>0</v>
      </c>
      <c r="E10" s="10">
        <f>IF(Лист1!E10="н",1,0)</f>
        <v>0</v>
      </c>
      <c r="F10" s="10">
        <f>IF(Лист1!F10="а",1,0)</f>
        <v>0</v>
      </c>
      <c r="G10" s="10">
        <f>IF(Лист1!G10="п",1,0)</f>
        <v>0</v>
      </c>
      <c r="H10" s="10">
        <f>IF(Лист1!H10="с",1,0)</f>
        <v>0</v>
      </c>
      <c r="I10" s="8"/>
      <c r="J10" s="8"/>
      <c r="K10" s="8"/>
      <c r="L10" s="8"/>
      <c r="M10" s="8"/>
      <c r="N10" s="8"/>
      <c r="O10" s="8"/>
      <c r="P10" s="8"/>
    </row>
    <row r="11" spans="1:16" ht="21">
      <c r="A11" s="8"/>
      <c r="B11" s="8"/>
      <c r="C11" s="8"/>
      <c r="D11" s="11">
        <f>IF(Лист1!D11="ч",1,0)</f>
        <v>0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 ht="21">
      <c r="A12" s="8"/>
      <c r="B12" s="8"/>
      <c r="C12" s="12">
        <f>IF(Лист1!C12="ц",1,0)</f>
        <v>0</v>
      </c>
      <c r="D12" s="9">
        <f>IF(Лист1!D12="е",1,0)</f>
        <v>0</v>
      </c>
      <c r="E12" s="10">
        <f>IF(Лист1!E12="н",1,0)</f>
        <v>0</v>
      </c>
      <c r="F12" s="10">
        <f>IF(Лист1!F12="т",1,0)</f>
        <v>0</v>
      </c>
      <c r="G12" s="10">
        <f>IF(Лист1!G12="р",1,0)</f>
        <v>0</v>
      </c>
      <c r="H12" s="10">
        <f>IF(Лист1!H12="а",1,0)</f>
        <v>0</v>
      </c>
      <c r="I12" s="10">
        <f>IF(Лист1!I12="л",1,0)</f>
        <v>0</v>
      </c>
      <c r="J12" s="10">
        <f>IF(Лист1!J12="ь",1,0)</f>
        <v>0</v>
      </c>
      <c r="K12" s="10">
        <f>IF(Лист1!K12="н",1,0)</f>
        <v>0</v>
      </c>
      <c r="L12" s="10">
        <f>IF(Лист1!L12="а",1,0)</f>
        <v>0</v>
      </c>
      <c r="M12" s="10">
        <f>IF(Лист1!M12="я",1,0)</f>
        <v>0</v>
      </c>
      <c r="N12" s="8"/>
      <c r="O12" s="8"/>
      <c r="P12" s="8"/>
    </row>
    <row r="13" spans="1:16" ht="21">
      <c r="A13" s="8"/>
      <c r="B13" s="8"/>
      <c r="C13" s="8"/>
      <c r="D13" s="9">
        <f>IF(Лист1!D13="с",1,0)</f>
        <v>0</v>
      </c>
      <c r="E13" s="10">
        <f>IF(Лист1!E13="о",1,0)</f>
        <v>0</v>
      </c>
      <c r="F13" s="10">
        <f>IF(Лист1!F13="м",1,0)</f>
        <v>0</v>
      </c>
      <c r="G13" s="10">
        <f>IF(Лист1!G13="а",1,0)</f>
        <v>0</v>
      </c>
      <c r="H13" s="10">
        <f>IF(Лист1!H13="т",1,0)</f>
        <v>0</v>
      </c>
      <c r="I13" s="10">
        <f>IF(Лист1!I13="и",1,0)</f>
        <v>0</v>
      </c>
      <c r="J13" s="10">
        <f>IF(Лист1!J13="ч",1,0)</f>
        <v>0</v>
      </c>
      <c r="K13" s="10">
        <f>IF(Лист1!K13="е",1,0)</f>
        <v>0</v>
      </c>
      <c r="L13" s="10">
        <f>IF(Лист1!L13="с",1,0)</f>
        <v>0</v>
      </c>
      <c r="M13" s="10">
        <f>IF(Лист1!M13="к",1,0)</f>
        <v>0</v>
      </c>
      <c r="N13" s="10">
        <f>IF(Лист1!N13="а",1,0)</f>
        <v>0</v>
      </c>
      <c r="O13" s="10">
        <f>IF(Лист1!O13="я",1,0)</f>
        <v>0</v>
      </c>
      <c r="P13" s="8"/>
    </row>
    <row r="14" spans="1:16" ht="21">
      <c r="A14" s="8"/>
      <c r="B14" s="8"/>
      <c r="C14" s="8"/>
      <c r="D14" s="9">
        <f>IF(Лист1!D14="к",1,0)</f>
        <v>0</v>
      </c>
      <c r="E14" s="9">
        <f>IF(Лист1!E14="о",1,0)</f>
        <v>0</v>
      </c>
      <c r="F14" s="9">
        <f>IF(Лист1!F14="р",1,0)</f>
        <v>0</v>
      </c>
      <c r="G14" s="9">
        <f>IF(Лист1!G14="е",1,0)</f>
        <v>0</v>
      </c>
      <c r="H14" s="9">
        <f>IF(Лист1!H14="ш",1,0)</f>
        <v>0</v>
      </c>
      <c r="I14" s="9">
        <f>IF(Лист1!I14="о",1,0)</f>
        <v>0</v>
      </c>
      <c r="J14" s="9">
        <f>IF(Лист1!J14="к",1,0)</f>
        <v>0</v>
      </c>
      <c r="K14" s="8"/>
      <c r="L14" s="8"/>
      <c r="M14" s="8"/>
      <c r="N14" s="8"/>
      <c r="O14" s="8"/>
      <c r="P14" s="8"/>
    </row>
    <row r="15" spans="1:16" ht="21">
      <c r="A15" s="8"/>
      <c r="B15" s="8"/>
      <c r="C15" s="8"/>
      <c r="D15" s="9">
        <f>IF(Лист1!D15="а",1,0)</f>
        <v>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6" ht="21">
      <c r="A16" s="14"/>
      <c r="B16" s="14"/>
      <c r="C16" s="9">
        <f>IF(Лист1!C16="т",1,0)</f>
        <v>0</v>
      </c>
      <c r="D16" s="9">
        <f>IF(Лист1!D16="я",1,0)</f>
        <v>0</v>
      </c>
      <c r="E16" s="9">
        <f>IF(Лист1!E16="ж",1,0)</f>
        <v>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9" spans="3:3" ht="21">
      <c r="C19" s="17">
        <f>SUM(A3:P16)</f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2010-09-11T16:09:53Z</dcterms:created>
  <dcterms:modified xsi:type="dcterms:W3CDTF">2010-01-30T19:21:23Z</dcterms:modified>
</cp:coreProperties>
</file>