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<sst xmlns="http://schemas.openxmlformats.org/spreadsheetml/2006/main" count="36" uniqueCount="32">
  <si>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Показания 
сухого(t)
термометра</t>
  </si>
  <si>
    <t>Максимальная
влажность при 
температуре
влажного
термометра,f</t>
  </si>
  <si>
    <t>Максимальная
влажность при 
температуре
сухого
термометра,F</t>
  </si>
  <si>
    <t>Температура,ºС</t>
  </si>
  <si>
    <t>Величина
охлаждающей
способности(Н)</t>
  </si>
  <si>
    <t>Фактор
кататермометра(F)</t>
  </si>
  <si>
    <t>Барометрическое
давление в момент
исследования,B</t>
  </si>
  <si>
    <t>Количество
теряемого тепла(Q)</t>
  </si>
  <si>
    <t>Скорость движения
воздуха(V,м/с)</t>
  </si>
  <si>
    <t>IV.Показатели микроклимата помещения</t>
  </si>
  <si>
    <t>Период года</t>
  </si>
  <si>
    <t>Полученный
 результат</t>
  </si>
  <si>
    <t>Санитарно-
гигиеническая
норма</t>
  </si>
  <si>
    <t>Тёплый</t>
  </si>
  <si>
    <t>Холодный и
переходный</t>
  </si>
  <si>
    <t>Относительная
влажность,%</t>
  </si>
  <si>
    <r>
      <t>t</t>
    </r>
    <r>
      <rPr>
        <vertAlign val="subscript"/>
        <sz val="12"/>
        <rFont val="Times New Roman"/>
        <family val="1"/>
      </rPr>
      <t>1</t>
    </r>
  </si>
  <si>
    <r>
      <t>t</t>
    </r>
    <r>
      <rPr>
        <vertAlign val="subscript"/>
        <sz val="12"/>
        <rFont val="Times New Roman"/>
        <family val="1"/>
      </rPr>
      <t>3</t>
    </r>
  </si>
  <si>
    <r>
      <t>t</t>
    </r>
    <r>
      <rPr>
        <vertAlign val="subscript"/>
        <sz val="12"/>
        <rFont val="Times New Roman"/>
        <family val="1"/>
      </rPr>
      <t>2</t>
    </r>
  </si>
  <si>
    <r>
      <t>t</t>
    </r>
    <r>
      <rPr>
        <b/>
        <vertAlign val="subscript"/>
        <sz val="10"/>
        <rFont val="Arial"/>
        <family val="2"/>
      </rPr>
      <t>ср</t>
    </r>
    <r>
      <rPr>
        <b/>
        <sz val="10"/>
        <rFont val="Arial"/>
        <family val="2"/>
      </rPr>
      <t>,(ºС)</t>
    </r>
  </si>
  <si>
    <t>I.Температура воздуха</t>
  </si>
  <si>
    <t>Оценка параметров микроклимата помещения</t>
  </si>
  <si>
    <t>II.Относительная влажность воздуха</t>
  </si>
  <si>
    <r>
      <t>Показания 
влажного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
термометра</t>
    </r>
  </si>
  <si>
    <t>Относительная
влажность
воздуха,R(%)</t>
  </si>
  <si>
    <r>
      <t>Абсолютная влажность,К( г/м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</si>
  <si>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III.Скорость движения воздуха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</si>
  <si>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,ºС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</si>
  <si>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,ºС</t>
    </r>
  </si>
  <si>
    <t>Время
охлаждения
прибора(С, сек)</t>
  </si>
  <si>
    <t xml:space="preserve">Среднее Н: </t>
  </si>
  <si>
    <t>Скорость движения
воздуха,м/с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</si>
</sst>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vertAlign val="subscript"/>
      <sz val="10"/>
      <name val="Arial"/>
      <family val="2"/>
    </font>
    <font>
      <vertAlign val="subscript"/>
      <sz val="12"/>
      <name val="Times New Roman"/>
      <family val="1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16"/>
      </font>
    </dxf>
    <dxf>
      <font>
        <color indexed="58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5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3">
      <selection activeCell="I4" sqref="I4"/>
    </sheetView>
  </sheetViews>
  <sheetFormatPr defaultColWidth="9.140625" defaultRowHeight="12.75"/>
  <cols>
    <col min="1" max="1" width="17.421875" style="0" customWidth="1"/>
    <col min="2" max="2" width="14.7109375" style="0" customWidth="1"/>
    <col min="3" max="3" width="15.140625" style="0" customWidth="1"/>
    <col min="4" max="4" width="17.57421875" style="0" customWidth="1"/>
    <col min="5" max="5" width="18.28125" style="0" customWidth="1"/>
    <col min="6" max="6" width="18.421875" style="0" customWidth="1"/>
    <col min="7" max="7" width="16.7109375" style="0" customWidth="1"/>
    <col min="8" max="8" width="16.28125" style="0" customWidth="1"/>
  </cols>
  <sheetData>
    <row r="1" ht="12.75">
      <c r="A1" s="1" t="s">
        <v>21</v>
      </c>
    </row>
    <row r="3" spans="1:8" ht="12.75">
      <c r="A3" s="2" t="s">
        <v>20</v>
      </c>
      <c r="B3" s="3"/>
      <c r="C3" s="3"/>
      <c r="D3" s="3"/>
      <c r="E3" s="3"/>
      <c r="F3" s="3"/>
      <c r="G3" s="3"/>
      <c r="H3" s="3"/>
    </row>
    <row r="4" spans="1:8" ht="41.25" customHeight="1">
      <c r="A4" s="4" t="s">
        <v>16</v>
      </c>
      <c r="B4" s="4" t="s">
        <v>18</v>
      </c>
      <c r="C4" s="4" t="s">
        <v>17</v>
      </c>
      <c r="D4" s="3"/>
      <c r="E4" s="3"/>
      <c r="F4" s="5" t="s">
        <v>19</v>
      </c>
      <c r="G4" s="3"/>
      <c r="H4" s="3"/>
    </row>
    <row r="5" spans="1:8" ht="12.75">
      <c r="A5" s="3">
        <v>20</v>
      </c>
      <c r="B5" s="3">
        <v>23</v>
      </c>
      <c r="C5" s="3">
        <v>21</v>
      </c>
      <c r="D5" s="3"/>
      <c r="E5" s="3"/>
      <c r="F5" s="6">
        <f>AVERAGE($A$5:$C$5)</f>
        <v>21.333333333333332</v>
      </c>
      <c r="G5" s="3"/>
      <c r="H5" s="3"/>
    </row>
    <row r="6" spans="1:8" ht="12.75">
      <c r="A6" s="2" t="s">
        <v>22</v>
      </c>
      <c r="B6" s="3"/>
      <c r="C6" s="3"/>
      <c r="D6" s="3"/>
      <c r="E6" s="3"/>
      <c r="F6" s="3"/>
      <c r="G6" s="3"/>
      <c r="H6" s="3"/>
    </row>
    <row r="7" spans="1:8" ht="63" customHeight="1">
      <c r="A7" s="7" t="s">
        <v>0</v>
      </c>
      <c r="B7" s="8" t="s">
        <v>23</v>
      </c>
      <c r="C7" s="7" t="s">
        <v>1</v>
      </c>
      <c r="D7" s="7" t="s">
        <v>2</v>
      </c>
      <c r="E7" s="7" t="s">
        <v>6</v>
      </c>
      <c r="F7" s="9" t="s">
        <v>25</v>
      </c>
      <c r="G7" s="9" t="s">
        <v>24</v>
      </c>
      <c r="H7" s="3"/>
    </row>
    <row r="8" spans="1:8" ht="12.75">
      <c r="A8" s="3">
        <v>22</v>
      </c>
      <c r="B8" s="3">
        <v>15</v>
      </c>
      <c r="C8" s="3">
        <v>79</v>
      </c>
      <c r="D8" s="3">
        <v>80</v>
      </c>
      <c r="E8" s="3">
        <v>700</v>
      </c>
      <c r="F8" s="10">
        <f>C8-0.5*(A8-B8)*E8/755</f>
        <v>75.75496688741723</v>
      </c>
      <c r="G8" s="6">
        <f>$F$8/$D$8*100</f>
        <v>94.69370860927154</v>
      </c>
      <c r="H8" s="3"/>
    </row>
    <row r="9" spans="1:8" ht="12.75">
      <c r="A9" s="2" t="s">
        <v>26</v>
      </c>
      <c r="B9" s="3"/>
      <c r="C9" s="3"/>
      <c r="D9" s="3"/>
      <c r="E9" s="3"/>
      <c r="F9" s="3"/>
      <c r="G9" s="3"/>
      <c r="H9" s="3"/>
    </row>
    <row r="10" spans="1:8" ht="45.75" customHeight="1">
      <c r="A10" s="11" t="s">
        <v>27</v>
      </c>
      <c r="B10" s="11" t="s">
        <v>28</v>
      </c>
      <c r="C10" s="8" t="s">
        <v>29</v>
      </c>
      <c r="D10" s="7" t="s">
        <v>5</v>
      </c>
      <c r="E10" s="3"/>
      <c r="F10" s="9" t="s">
        <v>4</v>
      </c>
      <c r="G10" s="9" t="s">
        <v>7</v>
      </c>
      <c r="H10" s="12" t="s">
        <v>8</v>
      </c>
    </row>
    <row r="11" spans="1:8" ht="23.25" customHeight="1">
      <c r="A11" s="3">
        <v>38</v>
      </c>
      <c r="B11" s="3">
        <v>35</v>
      </c>
      <c r="C11" s="3">
        <v>4</v>
      </c>
      <c r="D11" s="3">
        <v>35</v>
      </c>
      <c r="E11" s="3"/>
      <c r="F11" s="13">
        <f>D11/C11</f>
        <v>8.75</v>
      </c>
      <c r="G11" s="3"/>
      <c r="H11" s="3"/>
    </row>
    <row r="12" spans="1:8" ht="12.75">
      <c r="A12" s="3">
        <v>38</v>
      </c>
      <c r="B12" s="3">
        <v>35</v>
      </c>
      <c r="C12" s="3">
        <v>7</v>
      </c>
      <c r="D12" s="3">
        <v>35</v>
      </c>
      <c r="E12" s="3"/>
      <c r="F12" s="13">
        <f>D12/C12</f>
        <v>5</v>
      </c>
      <c r="G12" s="3"/>
      <c r="H12" s="3"/>
    </row>
    <row r="13" spans="1:8" ht="12.75">
      <c r="A13" s="3">
        <v>38</v>
      </c>
      <c r="B13" s="3">
        <v>35</v>
      </c>
      <c r="C13" s="3">
        <v>12</v>
      </c>
      <c r="D13" s="3">
        <v>35</v>
      </c>
      <c r="E13" s="3"/>
      <c r="F13" s="13">
        <f>D13/C13</f>
        <v>2.9166666666666665</v>
      </c>
      <c r="G13" s="3"/>
      <c r="H13" s="3"/>
    </row>
    <row r="14" spans="1:8" ht="12.75">
      <c r="A14" s="3"/>
      <c r="B14" s="14"/>
      <c r="C14" s="14"/>
      <c r="D14" s="3"/>
      <c r="E14" s="2" t="s">
        <v>30</v>
      </c>
      <c r="F14" s="10">
        <f>AVERAGE(F11:F13)</f>
        <v>5.555555555555556</v>
      </c>
      <c r="G14" s="10">
        <f>(A11+B11)/2-$F$5</f>
        <v>15.166666666666668</v>
      </c>
      <c r="H14" s="10">
        <f>(($F$14/$G$14-0.2)/0.4)^2</f>
        <v>0.17284882394772508</v>
      </c>
    </row>
    <row r="15" spans="1:8" ht="12.75">
      <c r="A15" s="15" t="s">
        <v>9</v>
      </c>
      <c r="B15" s="3"/>
      <c r="C15" s="3"/>
      <c r="D15" s="3"/>
      <c r="E15" s="3"/>
      <c r="F15" s="3"/>
      <c r="G15" s="3"/>
      <c r="H15" s="3"/>
    </row>
    <row r="16" spans="1:8" ht="25.5">
      <c r="A16" s="3" t="s">
        <v>10</v>
      </c>
      <c r="B16" s="3" t="s">
        <v>3</v>
      </c>
      <c r="C16" s="3"/>
      <c r="D16" s="7" t="s">
        <v>15</v>
      </c>
      <c r="E16" s="3"/>
      <c r="F16" s="8" t="s">
        <v>31</v>
      </c>
      <c r="G16" s="3"/>
      <c r="H16" s="3"/>
    </row>
    <row r="17" spans="1:8" ht="38.25">
      <c r="A17" s="3"/>
      <c r="B17" s="7" t="s">
        <v>11</v>
      </c>
      <c r="C17" s="7" t="s">
        <v>12</v>
      </c>
      <c r="D17" s="7" t="s">
        <v>11</v>
      </c>
      <c r="E17" s="7" t="s">
        <v>12</v>
      </c>
      <c r="F17" s="7" t="s">
        <v>11</v>
      </c>
      <c r="G17" s="7" t="s">
        <v>12</v>
      </c>
      <c r="H17" s="3"/>
    </row>
    <row r="18" spans="1:8" ht="25.5">
      <c r="A18" s="3" t="s">
        <v>13</v>
      </c>
      <c r="B18" s="6">
        <f>AVERAGE($A$5:$C$5)</f>
        <v>21.333333333333332</v>
      </c>
      <c r="C18" s="7" t="str">
        <f>IF(AND(B18&lt;=25,B18&gt;=20),"Норма","Нарушение СанПИНа")</f>
        <v>Норма</v>
      </c>
      <c r="D18" s="6">
        <f>$F$8/$D$8*100</f>
        <v>94.69370860927154</v>
      </c>
      <c r="E18" s="7" t="str">
        <f>IF(AND(D18&lt;=60,D18&gt;=40),"Норма","Нарушение СанПИНа")</f>
        <v>Нарушение СанПИНа</v>
      </c>
      <c r="F18" s="10">
        <f>(($F$14/$G$14-0.2)/0.4)^2</f>
        <v>0.17284882394772508</v>
      </c>
      <c r="G18" s="7" t="str">
        <f>IF(AND(F18&lt;=0.3,F18&gt;=0.2),"Норма","Нарушение СанПИНа")</f>
        <v>Нарушение СанПИНа</v>
      </c>
      <c r="H18" s="3"/>
    </row>
    <row r="19" spans="1:8" ht="51" customHeight="1">
      <c r="A19" s="7" t="s">
        <v>14</v>
      </c>
      <c r="B19" s="3"/>
      <c r="C19" s="7"/>
      <c r="D19" s="3"/>
      <c r="E19" s="7"/>
      <c r="F19" s="3"/>
      <c r="G19" s="7"/>
      <c r="H19" s="3"/>
    </row>
    <row r="21" ht="32.25" customHeight="1"/>
  </sheetData>
  <sheetProtection/>
  <conditionalFormatting sqref="C18">
    <cfRule type="cellIs" priority="1" dxfId="1" operator="equal" stopIfTrue="1">
      <formula>"Норма"</formula>
    </cfRule>
    <cfRule type="cellIs" priority="2" dxfId="2" operator="equal" stopIfTrue="1">
      <formula>"Нарушение СанПИНа"</formula>
    </cfRule>
  </conditionalFormatting>
  <conditionalFormatting sqref="E18 G18">
    <cfRule type="cellIs" priority="3" dxfId="3" operator="equal" stopIfTrue="1">
      <formula>"Норма"</formula>
    </cfRule>
    <cfRule type="cellIs" priority="4" dxfId="2" operator="equal" stopIfTrue="1">
      <formula>"Нарушение СанПИНа"</formula>
    </cfRule>
  </conditionalFormatting>
  <conditionalFormatting sqref="C19 E19 G19">
    <cfRule type="cellIs" priority="5" dxfId="1" operator="equal" stopIfTrue="1">
      <formula>"Норма"</formula>
    </cfRule>
    <cfRule type="cellIs" priority="6" dxfId="0" operator="equal" stopIfTrue="1">
      <formula>"Нарушение СанПИНа"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2008-01-14T09:12:06Z</dcterms:modified>
  <cp:category/>
  <cp:version/>
  <cp:contentType/>
  <cp:contentStatus/>
</cp:coreProperties>
</file>