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58" i="1"/>
  <c r="L58"/>
  <c r="K58"/>
  <c r="J58"/>
  <c r="H58"/>
  <c r="G58"/>
  <c r="E58"/>
  <c r="D58"/>
  <c r="C58"/>
  <c r="B57"/>
  <c r="F57" s="1"/>
  <c r="I57" s="1"/>
  <c r="B56"/>
  <c r="F56" s="1"/>
  <c r="I56" s="1"/>
  <c r="M55"/>
  <c r="M59" s="1"/>
  <c r="L55"/>
  <c r="L59" s="1"/>
  <c r="K55"/>
  <c r="J55"/>
  <c r="J59" s="1"/>
  <c r="H55"/>
  <c r="H59" s="1"/>
  <c r="G55"/>
  <c r="G59" s="1"/>
  <c r="E55"/>
  <c r="E59" s="1"/>
  <c r="D55"/>
  <c r="D59" s="1"/>
  <c r="C55"/>
  <c r="C59" s="1"/>
  <c r="F54"/>
  <c r="I54" s="1"/>
  <c r="B54"/>
  <c r="F53"/>
  <c r="F55" s="1"/>
  <c r="B53"/>
  <c r="B55" s="1"/>
  <c r="M51"/>
  <c r="L51"/>
  <c r="K51"/>
  <c r="J51"/>
  <c r="H51"/>
  <c r="G51"/>
  <c r="E51"/>
  <c r="D51"/>
  <c r="C51"/>
  <c r="B50"/>
  <c r="F50" s="1"/>
  <c r="I50" s="1"/>
  <c r="B49"/>
  <c r="F49" s="1"/>
  <c r="I49" s="1"/>
  <c r="B48"/>
  <c r="F48" s="1"/>
  <c r="I48" s="1"/>
  <c r="B47"/>
  <c r="F47" s="1"/>
  <c r="I47" s="1"/>
  <c r="M46"/>
  <c r="L46"/>
  <c r="K46"/>
  <c r="J46"/>
  <c r="H46"/>
  <c r="G46"/>
  <c r="E46"/>
  <c r="D46"/>
  <c r="C46"/>
  <c r="F45"/>
  <c r="I45" s="1"/>
  <c r="B45"/>
  <c r="F44"/>
  <c r="I44" s="1"/>
  <c r="B44"/>
  <c r="F43"/>
  <c r="I43" s="1"/>
  <c r="B43"/>
  <c r="F42"/>
  <c r="I42" s="1"/>
  <c r="B42"/>
  <c r="F41"/>
  <c r="I41" s="1"/>
  <c r="B41"/>
  <c r="B46" s="1"/>
  <c r="F46" s="1"/>
  <c r="M40"/>
  <c r="L40"/>
  <c r="K40"/>
  <c r="J40"/>
  <c r="H40"/>
  <c r="G40"/>
  <c r="E40"/>
  <c r="D40"/>
  <c r="C40"/>
  <c r="B39"/>
  <c r="F39" s="1"/>
  <c r="I39" s="1"/>
  <c r="B38"/>
  <c r="F38" s="1"/>
  <c r="I38" s="1"/>
  <c r="B37"/>
  <c r="F37" s="1"/>
  <c r="I37" s="1"/>
  <c r="B36"/>
  <c r="F36" s="1"/>
  <c r="I36" s="1"/>
  <c r="B35"/>
  <c r="F35" s="1"/>
  <c r="I35" s="1"/>
  <c r="M34"/>
  <c r="L34"/>
  <c r="K34"/>
  <c r="J34"/>
  <c r="H34"/>
  <c r="G34"/>
  <c r="G52" s="1"/>
  <c r="E34"/>
  <c r="E52" s="1"/>
  <c r="D34"/>
  <c r="C34"/>
  <c r="F33"/>
  <c r="I33" s="1"/>
  <c r="B33"/>
  <c r="F32"/>
  <c r="I32" s="1"/>
  <c r="B32"/>
  <c r="F31"/>
  <c r="I31" s="1"/>
  <c r="B31"/>
  <c r="F30"/>
  <c r="F34" s="1"/>
  <c r="B30"/>
  <c r="B34" s="1"/>
  <c r="M29"/>
  <c r="M52" s="1"/>
  <c r="L29"/>
  <c r="L52" s="1"/>
  <c r="K29"/>
  <c r="K52" s="1"/>
  <c r="J29"/>
  <c r="H29"/>
  <c r="G29"/>
  <c r="E29"/>
  <c r="D29"/>
  <c r="D52" s="1"/>
  <c r="C29"/>
  <c r="B28"/>
  <c r="F28" s="1"/>
  <c r="I28" s="1"/>
  <c r="I27"/>
  <c r="P27" s="1"/>
  <c r="F27"/>
  <c r="F26"/>
  <c r="I26" s="1"/>
  <c r="B26"/>
  <c r="F25"/>
  <c r="I25" s="1"/>
  <c r="B25"/>
  <c r="F24"/>
  <c r="I24" s="1"/>
  <c r="B24"/>
  <c r="M22"/>
  <c r="L22"/>
  <c r="K22"/>
  <c r="J22"/>
  <c r="H22"/>
  <c r="G22"/>
  <c r="E22"/>
  <c r="D22"/>
  <c r="C22"/>
  <c r="B22"/>
  <c r="F22" s="1"/>
  <c r="F21"/>
  <c r="I21" s="1"/>
  <c r="F20"/>
  <c r="I20" s="1"/>
  <c r="P20" s="1"/>
  <c r="F19"/>
  <c r="I19" s="1"/>
  <c r="F18"/>
  <c r="I18" s="1"/>
  <c r="M17"/>
  <c r="M23" s="1"/>
  <c r="M61" s="1"/>
  <c r="L17"/>
  <c r="L23" s="1"/>
  <c r="L61" s="1"/>
  <c r="K17"/>
  <c r="K23" s="1"/>
  <c r="J17"/>
  <c r="H17"/>
  <c r="H23" s="1"/>
  <c r="H61" s="1"/>
  <c r="G17"/>
  <c r="E17"/>
  <c r="D17"/>
  <c r="C17"/>
  <c r="B17"/>
  <c r="F16"/>
  <c r="I16" s="1"/>
  <c r="O16" s="1"/>
  <c r="F15"/>
  <c r="I15" s="1"/>
  <c r="O15" s="1"/>
  <c r="F14"/>
  <c r="I14" s="1"/>
  <c r="O14" s="1"/>
  <c r="F13"/>
  <c r="I13" s="1"/>
  <c r="N13" s="1"/>
  <c r="M12"/>
  <c r="L12"/>
  <c r="K12"/>
  <c r="J12"/>
  <c r="H12"/>
  <c r="G12"/>
  <c r="G23" s="1"/>
  <c r="G61" s="1"/>
  <c r="E12"/>
  <c r="D12"/>
  <c r="C12"/>
  <c r="B12"/>
  <c r="F11"/>
  <c r="I11" s="1"/>
  <c r="O11" s="1"/>
  <c r="F10"/>
  <c r="I10" s="1"/>
  <c r="E9"/>
  <c r="E23" s="1"/>
  <c r="E61" s="1"/>
  <c r="D9"/>
  <c r="C9"/>
  <c r="C23" s="1"/>
  <c r="B9"/>
  <c r="F8"/>
  <c r="F7"/>
  <c r="F6"/>
  <c r="F5"/>
  <c r="F4"/>
  <c r="C52" l="1"/>
  <c r="C61" s="1"/>
  <c r="D23"/>
  <c r="D61" s="1"/>
  <c r="F17"/>
  <c r="F12"/>
  <c r="B23"/>
  <c r="N11"/>
  <c r="I12"/>
  <c r="O12" s="1"/>
  <c r="O10"/>
  <c r="P10"/>
  <c r="N10"/>
  <c r="J23"/>
  <c r="O19"/>
  <c r="P19"/>
  <c r="N19"/>
  <c r="P28"/>
  <c r="N28"/>
  <c r="O28"/>
  <c r="P36"/>
  <c r="N36"/>
  <c r="O36"/>
  <c r="P38"/>
  <c r="N38"/>
  <c r="O38"/>
  <c r="O41"/>
  <c r="I46"/>
  <c r="P41"/>
  <c r="N41"/>
  <c r="O42"/>
  <c r="P42"/>
  <c r="N42"/>
  <c r="O43"/>
  <c r="P43"/>
  <c r="N43"/>
  <c r="O44"/>
  <c r="P44"/>
  <c r="N44"/>
  <c r="O45"/>
  <c r="P45"/>
  <c r="N45"/>
  <c r="I51"/>
  <c r="P47"/>
  <c r="N47"/>
  <c r="O47"/>
  <c r="P49"/>
  <c r="N49"/>
  <c r="O49"/>
  <c r="O54"/>
  <c r="P54"/>
  <c r="N54"/>
  <c r="I58"/>
  <c r="P56"/>
  <c r="N56"/>
  <c r="O56"/>
  <c r="F9"/>
  <c r="P11"/>
  <c r="N15"/>
  <c r="N12"/>
  <c r="I17"/>
  <c r="N17" s="1"/>
  <c r="O13"/>
  <c r="P14"/>
  <c r="N14"/>
  <c r="P16"/>
  <c r="N16"/>
  <c r="P18"/>
  <c r="N18"/>
  <c r="I22"/>
  <c r="O18"/>
  <c r="O21"/>
  <c r="P21"/>
  <c r="N21"/>
  <c r="I29"/>
  <c r="O24"/>
  <c r="P24"/>
  <c r="N24"/>
  <c r="O25"/>
  <c r="P25"/>
  <c r="N25"/>
  <c r="O26"/>
  <c r="P26"/>
  <c r="N26"/>
  <c r="O31"/>
  <c r="P31"/>
  <c r="N31"/>
  <c r="O32"/>
  <c r="P32"/>
  <c r="N32"/>
  <c r="O33"/>
  <c r="P33"/>
  <c r="N33"/>
  <c r="I40"/>
  <c r="P35"/>
  <c r="N35"/>
  <c r="O35"/>
  <c r="P37"/>
  <c r="N37"/>
  <c r="O37"/>
  <c r="P39"/>
  <c r="N39"/>
  <c r="O39"/>
  <c r="P48"/>
  <c r="N48"/>
  <c r="O48"/>
  <c r="P50"/>
  <c r="N50"/>
  <c r="O50"/>
  <c r="P57"/>
  <c r="N57"/>
  <c r="O57"/>
  <c r="P12"/>
  <c r="P13"/>
  <c r="P15"/>
  <c r="P17"/>
  <c r="P22"/>
  <c r="O40"/>
  <c r="P46"/>
  <c r="O51"/>
  <c r="O58"/>
  <c r="O20"/>
  <c r="O27"/>
  <c r="B29"/>
  <c r="P29"/>
  <c r="B40"/>
  <c r="F40" s="1"/>
  <c r="P40"/>
  <c r="B51"/>
  <c r="F51" s="1"/>
  <c r="P51"/>
  <c r="J52"/>
  <c r="B58"/>
  <c r="F58" s="1"/>
  <c r="P58"/>
  <c r="K59"/>
  <c r="N20"/>
  <c r="N27"/>
  <c r="I30"/>
  <c r="I53"/>
  <c r="F23" l="1"/>
  <c r="N22"/>
  <c r="O22"/>
  <c r="B59"/>
  <c r="F59" s="1"/>
  <c r="N40"/>
  <c r="K61"/>
  <c r="I23"/>
  <c r="O23" s="1"/>
  <c r="N58"/>
  <c r="N51"/>
  <c r="O17"/>
  <c r="O53"/>
  <c r="I55"/>
  <c r="P53"/>
  <c r="N53"/>
  <c r="O30"/>
  <c r="I34"/>
  <c r="P30"/>
  <c r="N30"/>
  <c r="B52"/>
  <c r="F29"/>
  <c r="I52"/>
  <c r="P52" s="1"/>
  <c r="N29"/>
  <c r="N46"/>
  <c r="O46"/>
  <c r="J61"/>
  <c r="O29"/>
  <c r="O52" l="1"/>
  <c r="N34"/>
  <c r="O34"/>
  <c r="P34"/>
  <c r="N55"/>
  <c r="I59"/>
  <c r="O55"/>
  <c r="P55"/>
  <c r="F52"/>
  <c r="B61"/>
  <c r="F61" s="1"/>
  <c r="N23"/>
  <c r="P23"/>
  <c r="N52"/>
  <c r="N59" l="1"/>
  <c r="O59"/>
  <c r="P59"/>
  <c r="I61"/>
  <c r="N61" l="1"/>
  <c r="O61"/>
  <c r="P61"/>
</calcChain>
</file>

<file path=xl/sharedStrings.xml><?xml version="1.0" encoding="utf-8"?>
<sst xmlns="http://schemas.openxmlformats.org/spreadsheetml/2006/main" count="23" uniqueCount="23">
  <si>
    <t>Сводная ведомость I полугодие</t>
  </si>
  <si>
    <t>Класс</t>
  </si>
  <si>
    <t>На начало года</t>
  </si>
  <si>
    <t>Прибы-ло</t>
  </si>
  <si>
    <t>Выбы-ло</t>
  </si>
  <si>
    <t>Внутришк.перевод</t>
  </si>
  <si>
    <t>На конец четверти</t>
  </si>
  <si>
    <t>Не успевают</t>
  </si>
  <si>
    <t>Не аттестованы</t>
  </si>
  <si>
    <t>Всего успевают</t>
  </si>
  <si>
    <t>На 4 и 5</t>
  </si>
  <si>
    <t>Из них на 5</t>
  </si>
  <si>
    <t>С одной 4</t>
  </si>
  <si>
    <t>С одной 3</t>
  </si>
  <si>
    <t>% усп.</t>
  </si>
  <si>
    <t>% кач.</t>
  </si>
  <si>
    <t>СОУ</t>
  </si>
  <si>
    <t>Классный руководитель</t>
  </si>
  <si>
    <t>1-4</t>
  </si>
  <si>
    <t>5-9</t>
  </si>
  <si>
    <t>10-11</t>
  </si>
  <si>
    <t>1-11 кл.</t>
  </si>
  <si>
    <t>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</si>
</sst>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4"/>
      <color indexed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sz val="14"/>
      <color rgb="FFFF0000"/>
      <name val="Arial Cyr"/>
      <charset val="204"/>
    </font>
    <font>
      <sz val="10"/>
      <name val="Arial"/>
      <family val="2"/>
      <charset val="204"/>
    </font>
    <font>
      <b/>
      <i/>
      <sz val="12"/>
      <color rgb="FFFF0000"/>
      <name val="Arial Cyr"/>
      <charset val="204"/>
    </font>
    <font>
      <b/>
      <i/>
      <sz val="14"/>
      <color theme="7"/>
      <name val="Arial Cyr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6" fillId="0" borderId="36" xfId="0" applyFont="1" applyBorder="1" applyAlignment="1">
      <alignment horizontal="left"/>
    </xf>
    <xf numFmtId="2" fontId="7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2" fontId="0" fillId="0" borderId="2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49" fontId="0" fillId="0" borderId="39" xfId="0" applyNumberForma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2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2" fillId="0" borderId="29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7;&#1040;&#1052;\&#1057;&#1074;&#1086;&#1076;&#1085;&#1072;&#1103;%20&#1074;&#1077;&#1076;&#1086;&#1084;&#1086;&#1089;&#1090;&#1100;-%201%20&#1095;&#1077;&#1090;&#1074;&#1077;&#1088;&#1090;&#1100;-&#1087;&#1077;&#1088;&#1077;&#1076;&#1077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равнение СОУ8"/>
      <sheetName val="сравнение СОУ 9"/>
      <sheetName val="% качества 9классы"/>
      <sheetName val="сравнение СОУ 7"/>
      <sheetName val="Лист2"/>
      <sheetName val="сравнение СОУ 6"/>
      <sheetName val="% качества 8 классы"/>
      <sheetName val="% качества 1 четверть"/>
      <sheetName val="% качества 7 классы"/>
      <sheetName val="СОУ 1 четверть"/>
      <sheetName val="сравнение % качества 6 классы"/>
      <sheetName val="сравнение СОУ 10 и 11"/>
      <sheetName val="% качества 10 и 11"/>
      <sheetName val="сравнение СОУ5"/>
      <sheetName val="Сравнение % качества"/>
      <sheetName val="% качества 2 четверть"/>
      <sheetName val="сравнени 5классы"/>
      <sheetName val="Лист3"/>
      <sheetName val="СОУ 2 четверть"/>
      <sheetName val="Сравнение СОУ"/>
      <sheetName val="Лист5"/>
    </sheetNames>
    <sheetDataSet>
      <sheetData sheetId="0">
        <row r="24">
          <cell r="F24">
            <v>24</v>
          </cell>
        </row>
        <row r="25">
          <cell r="F25">
            <v>24</v>
          </cell>
        </row>
        <row r="26">
          <cell r="F26">
            <v>11</v>
          </cell>
        </row>
        <row r="28">
          <cell r="F28">
            <v>24</v>
          </cell>
        </row>
        <row r="30">
          <cell r="F30">
            <v>31</v>
          </cell>
        </row>
        <row r="31">
          <cell r="F31">
            <v>29</v>
          </cell>
        </row>
        <row r="32">
          <cell r="F32">
            <v>22</v>
          </cell>
        </row>
        <row r="33">
          <cell r="F33">
            <v>26</v>
          </cell>
        </row>
        <row r="35">
          <cell r="F35">
            <v>26</v>
          </cell>
        </row>
        <row r="36">
          <cell r="F36">
            <v>18</v>
          </cell>
        </row>
        <row r="37">
          <cell r="F37">
            <v>27</v>
          </cell>
        </row>
        <row r="38">
          <cell r="F38">
            <v>26</v>
          </cell>
        </row>
        <row r="39">
          <cell r="F39">
            <v>18</v>
          </cell>
        </row>
        <row r="41">
          <cell r="F41">
            <v>24</v>
          </cell>
        </row>
        <row r="42">
          <cell r="F42">
            <v>26</v>
          </cell>
        </row>
        <row r="43">
          <cell r="F43">
            <v>29</v>
          </cell>
        </row>
        <row r="44">
          <cell r="F44">
            <v>30</v>
          </cell>
        </row>
        <row r="45">
          <cell r="F45">
            <v>25</v>
          </cell>
        </row>
        <row r="47">
          <cell r="F47">
            <v>23</v>
          </cell>
        </row>
        <row r="48">
          <cell r="F48">
            <v>25</v>
          </cell>
        </row>
        <row r="49">
          <cell r="F49">
            <v>16</v>
          </cell>
        </row>
        <row r="50">
          <cell r="F50">
            <v>24</v>
          </cell>
        </row>
        <row r="53">
          <cell r="F53">
            <v>17</v>
          </cell>
        </row>
        <row r="54">
          <cell r="F54">
            <v>21</v>
          </cell>
        </row>
        <row r="56">
          <cell r="F56">
            <v>24</v>
          </cell>
        </row>
        <row r="57">
          <cell r="F57">
            <v>27</v>
          </cell>
        </row>
      </sheetData>
      <sheetData sheetId="5"/>
      <sheetData sheetId="18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>
      <selection activeCell="L28" sqref="L28"/>
    </sheetView>
  </sheetViews>
  <sheetFormatPr defaultRowHeight="15"/>
  <cols>
    <col min="14" max="14" width="1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Q2" s="2"/>
    </row>
    <row r="3" spans="1:17" ht="51.75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8" t="s">
        <v>16</v>
      </c>
      <c r="Q3" s="9" t="s">
        <v>17</v>
      </c>
    </row>
    <row r="4" spans="1:17">
      <c r="A4" s="10">
        <v>1</v>
      </c>
      <c r="B4" s="11">
        <v>25</v>
      </c>
      <c r="C4" s="12"/>
      <c r="D4" s="12">
        <v>1</v>
      </c>
      <c r="E4" s="12"/>
      <c r="F4" s="12">
        <f>B4+C4-D4+E4</f>
        <v>24</v>
      </c>
      <c r="G4" s="12"/>
      <c r="H4" s="12"/>
      <c r="I4" s="12"/>
      <c r="J4" s="12"/>
      <c r="K4" s="12"/>
      <c r="L4" s="12"/>
      <c r="M4" s="12"/>
      <c r="N4" s="13"/>
      <c r="O4" s="13"/>
      <c r="P4" s="14"/>
      <c r="Q4" s="15"/>
    </row>
    <row r="5" spans="1:17">
      <c r="A5" s="16">
        <v>1</v>
      </c>
      <c r="B5" s="17">
        <v>27</v>
      </c>
      <c r="C5" s="18"/>
      <c r="D5" s="18"/>
      <c r="E5" s="18"/>
      <c r="F5" s="18">
        <f t="shared" ref="F5:F61" si="0">B5+C5-D5+E5</f>
        <v>27</v>
      </c>
      <c r="G5" s="18"/>
      <c r="H5" s="18"/>
      <c r="I5" s="12"/>
      <c r="J5" s="18"/>
      <c r="K5" s="18"/>
      <c r="L5" s="18"/>
      <c r="M5" s="18"/>
      <c r="N5" s="19"/>
      <c r="O5" s="19"/>
      <c r="P5" s="20"/>
      <c r="Q5" s="21"/>
    </row>
    <row r="6" spans="1:17">
      <c r="A6" s="16">
        <v>1</v>
      </c>
      <c r="B6" s="17">
        <v>26</v>
      </c>
      <c r="C6" s="18">
        <v>2</v>
      </c>
      <c r="D6" s="18"/>
      <c r="E6" s="18"/>
      <c r="F6" s="18">
        <f t="shared" si="0"/>
        <v>28</v>
      </c>
      <c r="G6" s="18"/>
      <c r="H6" s="18"/>
      <c r="I6" s="12"/>
      <c r="J6" s="18"/>
      <c r="K6" s="18"/>
      <c r="L6" s="18"/>
      <c r="M6" s="18"/>
      <c r="N6" s="19"/>
      <c r="O6" s="19"/>
      <c r="P6" s="20"/>
      <c r="Q6" s="21"/>
    </row>
    <row r="7" spans="1:17">
      <c r="A7" s="16">
        <v>1</v>
      </c>
      <c r="B7" s="17">
        <v>25</v>
      </c>
      <c r="C7" s="18"/>
      <c r="D7" s="18"/>
      <c r="E7" s="18"/>
      <c r="F7" s="18">
        <f t="shared" si="0"/>
        <v>25</v>
      </c>
      <c r="G7" s="18"/>
      <c r="H7" s="18"/>
      <c r="I7" s="12"/>
      <c r="J7" s="18"/>
      <c r="K7" s="18"/>
      <c r="L7" s="18"/>
      <c r="M7" s="18"/>
      <c r="N7" s="19"/>
      <c r="O7" s="19"/>
      <c r="P7" s="20"/>
      <c r="Q7" s="21"/>
    </row>
    <row r="8" spans="1:17" ht="15.75" thickBot="1">
      <c r="A8" s="22">
        <v>1</v>
      </c>
      <c r="B8" s="23"/>
      <c r="C8" s="24"/>
      <c r="D8" s="24"/>
      <c r="E8" s="24"/>
      <c r="F8" s="24">
        <f t="shared" si="0"/>
        <v>0</v>
      </c>
      <c r="G8" s="24"/>
      <c r="H8" s="24"/>
      <c r="I8" s="12"/>
      <c r="J8" s="24"/>
      <c r="K8" s="24"/>
      <c r="L8" s="24"/>
      <c r="M8" s="24"/>
      <c r="N8" s="25"/>
      <c r="O8" s="25"/>
      <c r="P8" s="26"/>
      <c r="Q8" s="27"/>
    </row>
    <row r="9" spans="1:17" ht="16.5" thickBot="1">
      <c r="A9" s="28"/>
      <c r="B9" s="29">
        <f>SUM(B4:B8)</f>
        <v>103</v>
      </c>
      <c r="C9" s="30">
        <f>C4+C5+C6+C7+C8</f>
        <v>2</v>
      </c>
      <c r="D9" s="30">
        <f>D4+D6+D5+D7+D8</f>
        <v>1</v>
      </c>
      <c r="E9" s="30">
        <f>E4+E5+E6+E7+E8</f>
        <v>0</v>
      </c>
      <c r="F9" s="30">
        <f t="shared" si="0"/>
        <v>104</v>
      </c>
      <c r="G9" s="30"/>
      <c r="H9" s="30"/>
      <c r="I9" s="30"/>
      <c r="J9" s="30"/>
      <c r="K9" s="30"/>
      <c r="L9" s="30"/>
      <c r="M9" s="30"/>
      <c r="N9" s="31"/>
      <c r="O9" s="31"/>
      <c r="P9" s="32"/>
      <c r="Q9" s="33"/>
    </row>
    <row r="10" spans="1:17">
      <c r="A10" s="34">
        <v>2</v>
      </c>
      <c r="B10" s="35">
        <v>30</v>
      </c>
      <c r="C10" s="36">
        <v>1</v>
      </c>
      <c r="D10" s="36"/>
      <c r="E10" s="36"/>
      <c r="F10" s="36">
        <f t="shared" si="0"/>
        <v>31</v>
      </c>
      <c r="G10" s="36"/>
      <c r="H10" s="36"/>
      <c r="I10" s="36">
        <f>F10-G10-H10</f>
        <v>31</v>
      </c>
      <c r="J10" s="36">
        <v>18</v>
      </c>
      <c r="K10" s="36">
        <v>2</v>
      </c>
      <c r="L10" s="36">
        <v>2</v>
      </c>
      <c r="M10" s="36"/>
      <c r="N10" s="37">
        <f t="shared" ref="N10:N59" si="1">I10/F10*100</f>
        <v>100</v>
      </c>
      <c r="O10" s="37">
        <f>J10/I10*100</f>
        <v>58.064516129032263</v>
      </c>
      <c r="P10" s="38">
        <f t="shared" ref="P10:P15" si="2">(K10+(J10-K10)*0.64+(I10-J10)*0.36+G10*0.14+H10*0.07)/I10*100</f>
        <v>54.580645161290334</v>
      </c>
      <c r="Q10" s="39"/>
    </row>
    <row r="11" spans="1:17" ht="15.75" thickBot="1">
      <c r="A11" s="40">
        <v>2</v>
      </c>
      <c r="B11" s="41">
        <v>29</v>
      </c>
      <c r="C11" s="24">
        <v>2</v>
      </c>
      <c r="D11" s="24">
        <v>1</v>
      </c>
      <c r="E11" s="24"/>
      <c r="F11" s="24">
        <f t="shared" si="0"/>
        <v>30</v>
      </c>
      <c r="G11" s="24"/>
      <c r="H11" s="24"/>
      <c r="I11" s="24">
        <f>F11-G11-H11</f>
        <v>30</v>
      </c>
      <c r="J11" s="24">
        <v>17</v>
      </c>
      <c r="K11" s="24">
        <v>5</v>
      </c>
      <c r="L11" s="24"/>
      <c r="M11" s="24">
        <v>1</v>
      </c>
      <c r="N11" s="25">
        <f t="shared" si="1"/>
        <v>100</v>
      </c>
      <c r="O11" s="25">
        <f t="shared" ref="O11:O59" si="3">J11/I11*100</f>
        <v>56.666666666666664</v>
      </c>
      <c r="P11" s="42">
        <f t="shared" si="2"/>
        <v>57.866666666666667</v>
      </c>
      <c r="Q11" s="43"/>
    </row>
    <row r="12" spans="1:17" ht="16.5" thickBot="1">
      <c r="A12" s="44"/>
      <c r="B12" s="45">
        <f>SUM(B10:B11)</f>
        <v>59</v>
      </c>
      <c r="C12" s="30">
        <f>C10+C11</f>
        <v>3</v>
      </c>
      <c r="D12" s="30">
        <f>D10+D11</f>
        <v>1</v>
      </c>
      <c r="E12" s="30">
        <f>E10+E11</f>
        <v>0</v>
      </c>
      <c r="F12" s="30">
        <f t="shared" si="0"/>
        <v>61</v>
      </c>
      <c r="G12" s="30">
        <f t="shared" ref="G12:M12" si="4">G10+G11</f>
        <v>0</v>
      </c>
      <c r="H12" s="30">
        <f t="shared" si="4"/>
        <v>0</v>
      </c>
      <c r="I12" s="30">
        <f t="shared" si="4"/>
        <v>61</v>
      </c>
      <c r="J12" s="30">
        <f t="shared" si="4"/>
        <v>35</v>
      </c>
      <c r="K12" s="30">
        <f t="shared" si="4"/>
        <v>7</v>
      </c>
      <c r="L12" s="30">
        <f t="shared" si="4"/>
        <v>2</v>
      </c>
      <c r="M12" s="30">
        <f t="shared" si="4"/>
        <v>1</v>
      </c>
      <c r="N12" s="46">
        <f t="shared" si="1"/>
        <v>100</v>
      </c>
      <c r="O12" s="46">
        <f t="shared" si="3"/>
        <v>57.377049180327866</v>
      </c>
      <c r="P12" s="47">
        <f t="shared" si="2"/>
        <v>56.196721311475414</v>
      </c>
      <c r="Q12" s="48"/>
    </row>
    <row r="13" spans="1:17">
      <c r="A13" s="34">
        <v>3</v>
      </c>
      <c r="B13" s="35">
        <v>26</v>
      </c>
      <c r="C13" s="36"/>
      <c r="D13" s="36"/>
      <c r="E13" s="36"/>
      <c r="F13" s="36">
        <f t="shared" si="0"/>
        <v>26</v>
      </c>
      <c r="G13" s="36"/>
      <c r="H13" s="36"/>
      <c r="I13" s="36">
        <f>F13-G13-H13</f>
        <v>26</v>
      </c>
      <c r="J13" s="36">
        <v>10</v>
      </c>
      <c r="K13" s="36">
        <v>3</v>
      </c>
      <c r="L13" s="36">
        <v>1</v>
      </c>
      <c r="M13" s="36"/>
      <c r="N13" s="37">
        <f t="shared" si="1"/>
        <v>100</v>
      </c>
      <c r="O13" s="37">
        <f t="shared" si="3"/>
        <v>38.461538461538467</v>
      </c>
      <c r="P13" s="38">
        <f t="shared" si="2"/>
        <v>50.923076923076927</v>
      </c>
      <c r="Q13" s="39"/>
    </row>
    <row r="14" spans="1:17">
      <c r="A14" s="49">
        <v>3</v>
      </c>
      <c r="B14" s="50">
        <v>27</v>
      </c>
      <c r="C14" s="18"/>
      <c r="D14" s="18">
        <v>1</v>
      </c>
      <c r="E14" s="18">
        <v>1</v>
      </c>
      <c r="F14" s="18">
        <f t="shared" si="0"/>
        <v>27</v>
      </c>
      <c r="G14" s="18"/>
      <c r="H14" s="18"/>
      <c r="I14" s="18">
        <f>F14-G14-H14</f>
        <v>27</v>
      </c>
      <c r="J14" s="18">
        <v>13</v>
      </c>
      <c r="K14" s="18">
        <v>2</v>
      </c>
      <c r="L14" s="18"/>
      <c r="M14" s="18">
        <v>2</v>
      </c>
      <c r="N14" s="19">
        <f t="shared" si="1"/>
        <v>100</v>
      </c>
      <c r="O14" s="19">
        <f t="shared" si="3"/>
        <v>48.148148148148145</v>
      </c>
      <c r="P14" s="51">
        <f t="shared" si="2"/>
        <v>52.148148148148145</v>
      </c>
      <c r="Q14" s="52"/>
    </row>
    <row r="15" spans="1:17">
      <c r="A15" s="49">
        <v>3</v>
      </c>
      <c r="B15" s="50">
        <v>28</v>
      </c>
      <c r="C15" s="18">
        <v>2</v>
      </c>
      <c r="D15" s="18"/>
      <c r="E15" s="18">
        <v>-1</v>
      </c>
      <c r="F15" s="18">
        <f t="shared" si="0"/>
        <v>29</v>
      </c>
      <c r="G15" s="18"/>
      <c r="H15" s="18"/>
      <c r="I15" s="18">
        <f>F15-G15-H15</f>
        <v>29</v>
      </c>
      <c r="J15" s="18">
        <v>18</v>
      </c>
      <c r="K15" s="18">
        <v>5</v>
      </c>
      <c r="L15" s="18"/>
      <c r="M15" s="18"/>
      <c r="N15" s="19">
        <f t="shared" si="1"/>
        <v>100</v>
      </c>
      <c r="O15" s="19">
        <f t="shared" si="3"/>
        <v>62.068965517241381</v>
      </c>
      <c r="P15" s="51">
        <f t="shared" si="2"/>
        <v>59.58620689655173</v>
      </c>
      <c r="Q15" s="52"/>
    </row>
    <row r="16" spans="1:17" ht="15.75" thickBot="1">
      <c r="A16" s="40">
        <v>3</v>
      </c>
      <c r="B16" s="41">
        <v>15</v>
      </c>
      <c r="C16" s="24"/>
      <c r="D16" s="24"/>
      <c r="E16" s="24"/>
      <c r="F16" s="24">
        <f t="shared" si="0"/>
        <v>15</v>
      </c>
      <c r="G16" s="24"/>
      <c r="H16" s="24"/>
      <c r="I16" s="24">
        <f>F16-G16-H16</f>
        <v>15</v>
      </c>
      <c r="J16" s="24">
        <v>5</v>
      </c>
      <c r="K16" s="24">
        <v>2</v>
      </c>
      <c r="L16" s="24"/>
      <c r="M16" s="24">
        <v>1</v>
      </c>
      <c r="N16" s="25">
        <f t="shared" si="1"/>
        <v>100</v>
      </c>
      <c r="O16" s="25">
        <f t="shared" si="3"/>
        <v>33.333333333333329</v>
      </c>
      <c r="P16" s="42">
        <f t="shared" ref="P16:P24" si="5">(K16+(J16-K16)*0.64+(I16-J16)*0.36+H16*0.14)/I16*100</f>
        <v>50.133333333333333</v>
      </c>
      <c r="Q16" s="43"/>
    </row>
    <row r="17" spans="1:17" ht="16.5" thickBot="1">
      <c r="A17" s="44"/>
      <c r="B17" s="45">
        <f>SUM(B13:B16)</f>
        <v>96</v>
      </c>
      <c r="C17" s="30">
        <f>C13+C14+C15+C16</f>
        <v>2</v>
      </c>
      <c r="D17" s="30">
        <f>D13+D14+D15+D16</f>
        <v>1</v>
      </c>
      <c r="E17" s="30">
        <f>E13+E14+E15+E16</f>
        <v>0</v>
      </c>
      <c r="F17" s="30">
        <f t="shared" si="0"/>
        <v>97</v>
      </c>
      <c r="G17" s="30">
        <f t="shared" ref="G17:M17" si="6">G13+G14+G15+G16</f>
        <v>0</v>
      </c>
      <c r="H17" s="30">
        <f t="shared" si="6"/>
        <v>0</v>
      </c>
      <c r="I17" s="30">
        <f t="shared" si="6"/>
        <v>97</v>
      </c>
      <c r="J17" s="30">
        <f t="shared" si="6"/>
        <v>46</v>
      </c>
      <c r="K17" s="30">
        <f t="shared" si="6"/>
        <v>12</v>
      </c>
      <c r="L17" s="30">
        <f t="shared" si="6"/>
        <v>1</v>
      </c>
      <c r="M17" s="30">
        <f t="shared" si="6"/>
        <v>3</v>
      </c>
      <c r="N17" s="46">
        <f t="shared" si="1"/>
        <v>100</v>
      </c>
      <c r="O17" s="31">
        <f t="shared" si="3"/>
        <v>47.422680412371129</v>
      </c>
      <c r="P17" s="53">
        <f t="shared" si="5"/>
        <v>53.731958762886599</v>
      </c>
      <c r="Q17" s="48"/>
    </row>
    <row r="18" spans="1:17">
      <c r="A18" s="34">
        <v>4</v>
      </c>
      <c r="B18" s="35">
        <v>26</v>
      </c>
      <c r="C18" s="36"/>
      <c r="D18" s="36"/>
      <c r="E18" s="36"/>
      <c r="F18" s="36">
        <f t="shared" si="0"/>
        <v>26</v>
      </c>
      <c r="G18" s="36"/>
      <c r="H18" s="36"/>
      <c r="I18" s="36">
        <f>F18-G18-H18</f>
        <v>26</v>
      </c>
      <c r="J18" s="36">
        <v>10</v>
      </c>
      <c r="K18" s="36">
        <v>3</v>
      </c>
      <c r="L18" s="36">
        <v>1</v>
      </c>
      <c r="M18" s="36"/>
      <c r="N18" s="37">
        <f t="shared" si="1"/>
        <v>100</v>
      </c>
      <c r="O18" s="37">
        <f t="shared" si="3"/>
        <v>38.461538461538467</v>
      </c>
      <c r="P18" s="38">
        <f t="shared" si="5"/>
        <v>50.923076923076927</v>
      </c>
      <c r="Q18" s="39"/>
    </row>
    <row r="19" spans="1:17">
      <c r="A19" s="49">
        <v>4</v>
      </c>
      <c r="B19" s="50">
        <v>27</v>
      </c>
      <c r="C19" s="18"/>
      <c r="D19" s="18">
        <v>1</v>
      </c>
      <c r="E19" s="18">
        <v>1</v>
      </c>
      <c r="F19" s="18">
        <f t="shared" si="0"/>
        <v>27</v>
      </c>
      <c r="G19" s="18"/>
      <c r="H19" s="18"/>
      <c r="I19" s="18">
        <f>F19-G19-H19</f>
        <v>27</v>
      </c>
      <c r="J19" s="18">
        <v>13</v>
      </c>
      <c r="K19" s="18">
        <v>2</v>
      </c>
      <c r="L19" s="18"/>
      <c r="M19" s="18">
        <v>2</v>
      </c>
      <c r="N19" s="19">
        <f t="shared" si="1"/>
        <v>100</v>
      </c>
      <c r="O19" s="19">
        <f t="shared" si="3"/>
        <v>48.148148148148145</v>
      </c>
      <c r="P19" s="51">
        <f t="shared" si="5"/>
        <v>52.148148148148145</v>
      </c>
      <c r="Q19" s="52"/>
    </row>
    <row r="20" spans="1:17">
      <c r="A20" s="49">
        <v>4</v>
      </c>
      <c r="B20" s="50">
        <v>28</v>
      </c>
      <c r="C20" s="18">
        <v>2</v>
      </c>
      <c r="D20" s="18"/>
      <c r="E20" s="18">
        <v>-1</v>
      </c>
      <c r="F20" s="18">
        <f t="shared" si="0"/>
        <v>29</v>
      </c>
      <c r="G20" s="18"/>
      <c r="H20" s="18"/>
      <c r="I20" s="18">
        <f>F20-G20-H20</f>
        <v>29</v>
      </c>
      <c r="J20" s="18">
        <v>18</v>
      </c>
      <c r="K20" s="18">
        <v>5</v>
      </c>
      <c r="L20" s="18"/>
      <c r="M20" s="18"/>
      <c r="N20" s="19">
        <f t="shared" si="1"/>
        <v>100</v>
      </c>
      <c r="O20" s="19">
        <f t="shared" si="3"/>
        <v>62.068965517241381</v>
      </c>
      <c r="P20" s="51">
        <f t="shared" si="5"/>
        <v>59.58620689655173</v>
      </c>
      <c r="Q20" s="52"/>
    </row>
    <row r="21" spans="1:17" ht="15.75" thickBot="1">
      <c r="A21" s="40">
        <v>4</v>
      </c>
      <c r="B21" s="41">
        <v>15</v>
      </c>
      <c r="C21" s="24"/>
      <c r="D21" s="24"/>
      <c r="E21" s="24"/>
      <c r="F21" s="24">
        <f t="shared" si="0"/>
        <v>15</v>
      </c>
      <c r="G21" s="24"/>
      <c r="H21" s="24"/>
      <c r="I21" s="24">
        <f>F21-G21-H21</f>
        <v>15</v>
      </c>
      <c r="J21" s="24">
        <v>5</v>
      </c>
      <c r="K21" s="24">
        <v>2</v>
      </c>
      <c r="L21" s="24"/>
      <c r="M21" s="24">
        <v>1</v>
      </c>
      <c r="N21" s="25">
        <f t="shared" si="1"/>
        <v>100</v>
      </c>
      <c r="O21" s="25">
        <f t="shared" si="3"/>
        <v>33.333333333333329</v>
      </c>
      <c r="P21" s="42">
        <f t="shared" si="5"/>
        <v>50.133333333333333</v>
      </c>
      <c r="Q21" s="43"/>
    </row>
    <row r="22" spans="1:17" ht="16.5" thickBot="1">
      <c r="A22" s="44"/>
      <c r="B22" s="45">
        <f>SUM(B18:B21)</f>
        <v>96</v>
      </c>
      <c r="C22" s="30">
        <f>C18+C19+C20+C21</f>
        <v>2</v>
      </c>
      <c r="D22" s="30">
        <f>D18+D19+D20+D21</f>
        <v>1</v>
      </c>
      <c r="E22" s="30">
        <f>E18+E19+E20+E21</f>
        <v>0</v>
      </c>
      <c r="F22" s="30">
        <f t="shared" si="0"/>
        <v>97</v>
      </c>
      <c r="G22" s="30">
        <f t="shared" ref="G22:M22" si="7">G18+G19+G20+G21</f>
        <v>0</v>
      </c>
      <c r="H22" s="30">
        <f t="shared" si="7"/>
        <v>0</v>
      </c>
      <c r="I22" s="30">
        <f t="shared" si="7"/>
        <v>97</v>
      </c>
      <c r="J22" s="30">
        <f t="shared" si="7"/>
        <v>46</v>
      </c>
      <c r="K22" s="30">
        <f t="shared" si="7"/>
        <v>12</v>
      </c>
      <c r="L22" s="30">
        <f t="shared" si="7"/>
        <v>1</v>
      </c>
      <c r="M22" s="30">
        <f t="shared" si="7"/>
        <v>3</v>
      </c>
      <c r="N22" s="46">
        <f t="shared" si="1"/>
        <v>100</v>
      </c>
      <c r="O22" s="31">
        <f t="shared" si="3"/>
        <v>47.422680412371129</v>
      </c>
      <c r="P22" s="53">
        <f t="shared" si="5"/>
        <v>53.731958762886599</v>
      </c>
      <c r="Q22" s="48"/>
    </row>
    <row r="23" spans="1:17" ht="19.5" thickBot="1">
      <c r="A23" s="54" t="s">
        <v>18</v>
      </c>
      <c r="B23" s="55">
        <f>B9+B12+B17+B22</f>
        <v>354</v>
      </c>
      <c r="C23" s="56">
        <f>C9+C12+C17+C22</f>
        <v>9</v>
      </c>
      <c r="D23" s="56">
        <f>D9+D12+D17+D22</f>
        <v>4</v>
      </c>
      <c r="E23" s="56">
        <f>E9+E12+E17+E22</f>
        <v>0</v>
      </c>
      <c r="F23" s="56">
        <f t="shared" si="0"/>
        <v>359</v>
      </c>
      <c r="G23" s="56">
        <f>G9+G12+G17+G22</f>
        <v>0</v>
      </c>
      <c r="H23" s="56">
        <f>H9+H12+H17+H22</f>
        <v>0</v>
      </c>
      <c r="I23" s="56">
        <f>I9+I12+I17+I22</f>
        <v>255</v>
      </c>
      <c r="J23" s="56">
        <f>J17+J22</f>
        <v>92</v>
      </c>
      <c r="K23" s="56">
        <f>K17+K22</f>
        <v>24</v>
      </c>
      <c r="L23" s="56">
        <f>L17+L22</f>
        <v>2</v>
      </c>
      <c r="M23" s="56">
        <f>M17+M22</f>
        <v>6</v>
      </c>
      <c r="N23" s="57">
        <f t="shared" si="1"/>
        <v>71.030640668523688</v>
      </c>
      <c r="O23" s="57">
        <f t="shared" si="3"/>
        <v>36.078431372549019</v>
      </c>
      <c r="P23" s="58">
        <f t="shared" si="5"/>
        <v>49.490196078431381</v>
      </c>
      <c r="Q23" s="59"/>
    </row>
    <row r="24" spans="1:17">
      <c r="A24" s="34">
        <v>5</v>
      </c>
      <c r="B24" s="35">
        <f>[1]Лист1!F24</f>
        <v>24</v>
      </c>
      <c r="C24" s="36">
        <v>2</v>
      </c>
      <c r="D24" s="36"/>
      <c r="E24" s="36"/>
      <c r="F24" s="36">
        <f t="shared" si="0"/>
        <v>26</v>
      </c>
      <c r="G24" s="36"/>
      <c r="H24" s="36"/>
      <c r="I24" s="36">
        <f>F24-G24-H24</f>
        <v>26</v>
      </c>
      <c r="J24" s="36">
        <v>17</v>
      </c>
      <c r="K24" s="36">
        <v>4</v>
      </c>
      <c r="L24" s="36">
        <v>1</v>
      </c>
      <c r="M24" s="36">
        <v>2</v>
      </c>
      <c r="N24" s="37">
        <f t="shared" si="1"/>
        <v>100</v>
      </c>
      <c r="O24" s="60">
        <f t="shared" si="3"/>
        <v>65.384615384615387</v>
      </c>
      <c r="P24" s="38">
        <f t="shared" si="5"/>
        <v>59.846153846153847</v>
      </c>
      <c r="Q24" s="39"/>
    </row>
    <row r="25" spans="1:17">
      <c r="A25" s="49">
        <v>5</v>
      </c>
      <c r="B25" s="50">
        <f>[1]Лист1!F25</f>
        <v>24</v>
      </c>
      <c r="C25" s="18"/>
      <c r="D25" s="18">
        <v>1</v>
      </c>
      <c r="E25" s="18"/>
      <c r="F25" s="18">
        <f t="shared" si="0"/>
        <v>23</v>
      </c>
      <c r="G25" s="18"/>
      <c r="H25" s="18"/>
      <c r="I25" s="18">
        <f>F25-G25-H25</f>
        <v>23</v>
      </c>
      <c r="J25" s="18">
        <v>13</v>
      </c>
      <c r="K25" s="18"/>
      <c r="L25" s="18">
        <v>1</v>
      </c>
      <c r="M25" s="18">
        <v>5</v>
      </c>
      <c r="N25" s="19">
        <f t="shared" si="1"/>
        <v>100</v>
      </c>
      <c r="O25" s="61">
        <f t="shared" si="3"/>
        <v>56.521739130434781</v>
      </c>
      <c r="P25" s="51">
        <f t="shared" ref="P25:P59" si="8">(K25+(J25-K25)*0.64+(I25-J25)*0.36+G25*0.14+H25*0.07)/I25*100</f>
        <v>51.826086956521742</v>
      </c>
      <c r="Q25" s="52"/>
    </row>
    <row r="26" spans="1:17">
      <c r="A26" s="49">
        <v>5</v>
      </c>
      <c r="B26" s="50">
        <f>[1]Лист1!F26</f>
        <v>11</v>
      </c>
      <c r="C26" s="18"/>
      <c r="D26" s="18"/>
      <c r="E26" s="18"/>
      <c r="F26" s="18">
        <f>B26+C26-D26+E26</f>
        <v>11</v>
      </c>
      <c r="G26" s="18"/>
      <c r="H26" s="18"/>
      <c r="I26" s="18">
        <f>F26-G26-H26</f>
        <v>11</v>
      </c>
      <c r="J26" s="18">
        <v>2</v>
      </c>
      <c r="K26" s="18"/>
      <c r="L26" s="18"/>
      <c r="M26" s="18"/>
      <c r="N26" s="19">
        <f t="shared" si="1"/>
        <v>100</v>
      </c>
      <c r="O26" s="61">
        <f t="shared" si="3"/>
        <v>18.181818181818183</v>
      </c>
      <c r="P26" s="51">
        <f t="shared" si="8"/>
        <v>41.090909090909086</v>
      </c>
      <c r="Q26" s="52"/>
    </row>
    <row r="27" spans="1:17">
      <c r="A27" s="49">
        <v>5</v>
      </c>
      <c r="B27" s="50">
        <v>25</v>
      </c>
      <c r="C27" s="18">
        <v>2</v>
      </c>
      <c r="D27" s="18"/>
      <c r="E27" s="18"/>
      <c r="F27" s="18">
        <f t="shared" si="0"/>
        <v>27</v>
      </c>
      <c r="G27" s="18"/>
      <c r="H27" s="18"/>
      <c r="I27" s="18">
        <f>F27-G27-H27</f>
        <v>27</v>
      </c>
      <c r="J27" s="18">
        <v>13</v>
      </c>
      <c r="K27" s="18">
        <v>3</v>
      </c>
      <c r="L27" s="18">
        <v>1</v>
      </c>
      <c r="M27" s="18">
        <v>2</v>
      </c>
      <c r="N27" s="19">
        <f t="shared" si="1"/>
        <v>100</v>
      </c>
      <c r="O27" s="61">
        <f t="shared" si="3"/>
        <v>48.148148148148145</v>
      </c>
      <c r="P27" s="51">
        <f t="shared" si="8"/>
        <v>53.481481481481488</v>
      </c>
      <c r="Q27" s="52"/>
    </row>
    <row r="28" spans="1:17" ht="15.75" thickBot="1">
      <c r="A28" s="40">
        <v>5</v>
      </c>
      <c r="B28" s="41">
        <f>[1]Лист1!F28</f>
        <v>24</v>
      </c>
      <c r="C28" s="24">
        <v>1</v>
      </c>
      <c r="D28" s="24">
        <v>1</v>
      </c>
      <c r="E28" s="24"/>
      <c r="F28" s="24">
        <f t="shared" si="0"/>
        <v>24</v>
      </c>
      <c r="G28" s="24"/>
      <c r="H28" s="24"/>
      <c r="I28" s="24">
        <f>F28-G28-H28</f>
        <v>24</v>
      </c>
      <c r="J28" s="24">
        <v>10</v>
      </c>
      <c r="K28" s="24">
        <v>1</v>
      </c>
      <c r="L28" s="24"/>
      <c r="M28" s="24">
        <v>2</v>
      </c>
      <c r="N28" s="25">
        <f t="shared" si="1"/>
        <v>100</v>
      </c>
      <c r="O28" s="62">
        <f t="shared" si="3"/>
        <v>41.666666666666671</v>
      </c>
      <c r="P28" s="42">
        <f t="shared" si="8"/>
        <v>49.166666666666671</v>
      </c>
      <c r="Q28" s="43"/>
    </row>
    <row r="29" spans="1:17" ht="16.5" thickBot="1">
      <c r="A29" s="44"/>
      <c r="B29" s="45">
        <f>SUM(B24:B28)</f>
        <v>108</v>
      </c>
      <c r="C29" s="30">
        <f>C24+C25+C27+C28</f>
        <v>5</v>
      </c>
      <c r="D29" s="30">
        <f>D24+D25+D27+D28</f>
        <v>2</v>
      </c>
      <c r="E29" s="30">
        <f>E24+E25+E27+E28</f>
        <v>0</v>
      </c>
      <c r="F29" s="30">
        <f t="shared" si="0"/>
        <v>111</v>
      </c>
      <c r="G29" s="30">
        <f t="shared" ref="G29:M29" si="9">G24+G25+G27+G28</f>
        <v>0</v>
      </c>
      <c r="H29" s="30">
        <f t="shared" si="9"/>
        <v>0</v>
      </c>
      <c r="I29" s="30">
        <f t="shared" si="9"/>
        <v>100</v>
      </c>
      <c r="J29" s="30">
        <f t="shared" si="9"/>
        <v>53</v>
      </c>
      <c r="K29" s="30">
        <f t="shared" si="9"/>
        <v>8</v>
      </c>
      <c r="L29" s="30">
        <f t="shared" si="9"/>
        <v>3</v>
      </c>
      <c r="M29" s="30">
        <f t="shared" si="9"/>
        <v>11</v>
      </c>
      <c r="N29" s="31">
        <f t="shared" si="1"/>
        <v>90.090090090090087</v>
      </c>
      <c r="O29" s="31">
        <f t="shared" si="3"/>
        <v>53</v>
      </c>
      <c r="P29" s="53">
        <f t="shared" si="8"/>
        <v>53.72</v>
      </c>
      <c r="Q29" s="48"/>
    </row>
    <row r="30" spans="1:17">
      <c r="A30" s="34">
        <v>6</v>
      </c>
      <c r="B30" s="63">
        <f>[1]Лист1!F30</f>
        <v>31</v>
      </c>
      <c r="C30" s="36"/>
      <c r="D30" s="36">
        <v>3</v>
      </c>
      <c r="E30" s="36"/>
      <c r="F30" s="36">
        <f t="shared" si="0"/>
        <v>28</v>
      </c>
      <c r="G30" s="36"/>
      <c r="H30" s="36"/>
      <c r="I30" s="36">
        <f>F30-G30-H30</f>
        <v>28</v>
      </c>
      <c r="J30" s="36">
        <v>14</v>
      </c>
      <c r="K30" s="36"/>
      <c r="L30" s="36"/>
      <c r="M30" s="36">
        <v>3</v>
      </c>
      <c r="N30" s="37">
        <f t="shared" si="1"/>
        <v>100</v>
      </c>
      <c r="O30" s="37">
        <f t="shared" si="3"/>
        <v>50</v>
      </c>
      <c r="P30" s="38">
        <f t="shared" si="8"/>
        <v>50</v>
      </c>
      <c r="Q30" s="39"/>
    </row>
    <row r="31" spans="1:17">
      <c r="A31" s="49">
        <v>6</v>
      </c>
      <c r="B31" s="50">
        <f>[1]Лист1!F31</f>
        <v>29</v>
      </c>
      <c r="C31" s="18"/>
      <c r="D31" s="18"/>
      <c r="E31" s="18"/>
      <c r="F31" s="18">
        <f t="shared" si="0"/>
        <v>29</v>
      </c>
      <c r="G31" s="18"/>
      <c r="H31" s="18"/>
      <c r="I31" s="18">
        <f>F31-G31-H31</f>
        <v>29</v>
      </c>
      <c r="J31" s="18">
        <v>2</v>
      </c>
      <c r="K31" s="18"/>
      <c r="L31" s="18"/>
      <c r="M31" s="18">
        <v>3</v>
      </c>
      <c r="N31" s="19">
        <f t="shared" si="1"/>
        <v>100</v>
      </c>
      <c r="O31" s="19">
        <f t="shared" si="3"/>
        <v>6.8965517241379306</v>
      </c>
      <c r="P31" s="51">
        <f t="shared" si="8"/>
        <v>37.931034482758612</v>
      </c>
      <c r="Q31" s="52"/>
    </row>
    <row r="32" spans="1:17">
      <c r="A32" s="49">
        <v>6</v>
      </c>
      <c r="B32" s="50">
        <f>[1]Лист1!F32</f>
        <v>22</v>
      </c>
      <c r="C32" s="18"/>
      <c r="D32" s="18">
        <v>4</v>
      </c>
      <c r="E32" s="18"/>
      <c r="F32" s="18">
        <f t="shared" si="0"/>
        <v>18</v>
      </c>
      <c r="G32" s="18"/>
      <c r="H32" s="18"/>
      <c r="I32" s="18">
        <f>F32-G32-H32</f>
        <v>18</v>
      </c>
      <c r="J32" s="18">
        <v>5</v>
      </c>
      <c r="K32" s="18"/>
      <c r="L32" s="18">
        <v>1</v>
      </c>
      <c r="M32" s="18">
        <v>1</v>
      </c>
      <c r="N32" s="19">
        <f t="shared" si="1"/>
        <v>100</v>
      </c>
      <c r="O32" s="19">
        <f t="shared" si="3"/>
        <v>27.777777777777779</v>
      </c>
      <c r="P32" s="51">
        <f t="shared" si="8"/>
        <v>43.777777777777779</v>
      </c>
      <c r="Q32" s="52"/>
    </row>
    <row r="33" spans="1:17" ht="15.75" thickBot="1">
      <c r="A33" s="49">
        <v>6</v>
      </c>
      <c r="B33" s="41">
        <f>[1]Лист1!F33</f>
        <v>26</v>
      </c>
      <c r="C33" s="24"/>
      <c r="D33" s="24"/>
      <c r="E33" s="24"/>
      <c r="F33" s="24">
        <f t="shared" si="0"/>
        <v>26</v>
      </c>
      <c r="G33" s="24"/>
      <c r="H33" s="24"/>
      <c r="I33" s="24">
        <f>F33-G33-H33</f>
        <v>26</v>
      </c>
      <c r="J33" s="24">
        <v>2</v>
      </c>
      <c r="K33" s="24">
        <v>1</v>
      </c>
      <c r="L33" s="24"/>
      <c r="M33" s="24">
        <v>1</v>
      </c>
      <c r="N33" s="25">
        <f t="shared" si="1"/>
        <v>100</v>
      </c>
      <c r="O33" s="25">
        <f t="shared" si="3"/>
        <v>7.6923076923076925</v>
      </c>
      <c r="P33" s="42">
        <f t="shared" si="8"/>
        <v>39.538461538461547</v>
      </c>
      <c r="Q33" s="52"/>
    </row>
    <row r="34" spans="1:17" ht="16.5" thickBot="1">
      <c r="A34" s="44"/>
      <c r="B34" s="45">
        <f>SUM(B30:B33)</f>
        <v>108</v>
      </c>
      <c r="C34" s="30">
        <f t="shared" ref="C34:M34" si="10">C30+C31+C32+C33</f>
        <v>0</v>
      </c>
      <c r="D34" s="30">
        <f t="shared" si="10"/>
        <v>7</v>
      </c>
      <c r="E34" s="30">
        <f t="shared" si="10"/>
        <v>0</v>
      </c>
      <c r="F34" s="30">
        <f t="shared" si="10"/>
        <v>101</v>
      </c>
      <c r="G34" s="30">
        <f t="shared" si="10"/>
        <v>0</v>
      </c>
      <c r="H34" s="30">
        <f t="shared" si="10"/>
        <v>0</v>
      </c>
      <c r="I34" s="30">
        <f t="shared" si="10"/>
        <v>101</v>
      </c>
      <c r="J34" s="30">
        <f t="shared" si="10"/>
        <v>23</v>
      </c>
      <c r="K34" s="30">
        <f t="shared" si="10"/>
        <v>1</v>
      </c>
      <c r="L34" s="30">
        <f t="shared" si="10"/>
        <v>1</v>
      </c>
      <c r="M34" s="30">
        <f t="shared" si="10"/>
        <v>8</v>
      </c>
      <c r="N34" s="31">
        <f t="shared" si="1"/>
        <v>100</v>
      </c>
      <c r="O34" s="31">
        <f t="shared" si="3"/>
        <v>22.772277227722775</v>
      </c>
      <c r="P34" s="53">
        <f t="shared" si="8"/>
        <v>42.732673267326732</v>
      </c>
      <c r="Q34" s="48"/>
    </row>
    <row r="35" spans="1:17">
      <c r="A35" s="34">
        <v>7</v>
      </c>
      <c r="B35" s="63">
        <f>[1]Лист1!F35</f>
        <v>26</v>
      </c>
      <c r="C35" s="64"/>
      <c r="D35" s="64">
        <v>1</v>
      </c>
      <c r="E35" s="64"/>
      <c r="F35" s="64">
        <f t="shared" si="0"/>
        <v>25</v>
      </c>
      <c r="G35" s="36"/>
      <c r="H35" s="36"/>
      <c r="I35" s="36">
        <f>F35-G35-H35</f>
        <v>25</v>
      </c>
      <c r="J35" s="36">
        <v>6</v>
      </c>
      <c r="K35" s="36"/>
      <c r="L35" s="36"/>
      <c r="M35" s="36">
        <v>2</v>
      </c>
      <c r="N35" s="37">
        <f t="shared" si="1"/>
        <v>100</v>
      </c>
      <c r="O35" s="37">
        <f t="shared" si="3"/>
        <v>24</v>
      </c>
      <c r="P35" s="38">
        <f t="shared" si="8"/>
        <v>42.72</v>
      </c>
      <c r="Q35" s="39"/>
    </row>
    <row r="36" spans="1:17">
      <c r="A36" s="49">
        <v>7</v>
      </c>
      <c r="B36" s="50">
        <f>[1]Лист1!F36</f>
        <v>18</v>
      </c>
      <c r="C36" s="18">
        <v>1</v>
      </c>
      <c r="D36" s="18"/>
      <c r="E36" s="18"/>
      <c r="F36" s="18">
        <f t="shared" si="0"/>
        <v>19</v>
      </c>
      <c r="G36" s="18"/>
      <c r="H36" s="18"/>
      <c r="I36" s="18">
        <f>F36-G36-H36</f>
        <v>19</v>
      </c>
      <c r="J36" s="18">
        <v>3</v>
      </c>
      <c r="K36" s="18"/>
      <c r="L36" s="18"/>
      <c r="M36" s="18">
        <v>1</v>
      </c>
      <c r="N36" s="19">
        <f t="shared" si="1"/>
        <v>100</v>
      </c>
      <c r="O36" s="19">
        <f t="shared" si="3"/>
        <v>15.789473684210526</v>
      </c>
      <c r="P36" s="51">
        <f t="shared" si="8"/>
        <v>40.421052631578945</v>
      </c>
      <c r="Q36" s="52"/>
    </row>
    <row r="37" spans="1:17">
      <c r="A37" s="49">
        <v>7</v>
      </c>
      <c r="B37" s="50">
        <f>[1]Лист1!F37</f>
        <v>27</v>
      </c>
      <c r="C37" s="18"/>
      <c r="D37" s="18">
        <v>1</v>
      </c>
      <c r="E37" s="18"/>
      <c r="F37" s="18">
        <f t="shared" si="0"/>
        <v>26</v>
      </c>
      <c r="G37" s="18"/>
      <c r="H37" s="18"/>
      <c r="I37" s="18">
        <f>F37-G37-H37</f>
        <v>26</v>
      </c>
      <c r="J37" s="18">
        <v>2</v>
      </c>
      <c r="K37" s="18"/>
      <c r="L37" s="18"/>
      <c r="M37" s="18">
        <v>4</v>
      </c>
      <c r="N37" s="19">
        <f t="shared" si="1"/>
        <v>100</v>
      </c>
      <c r="O37" s="19">
        <f t="shared" si="3"/>
        <v>7.6923076923076925</v>
      </c>
      <c r="P37" s="51">
        <f t="shared" si="8"/>
        <v>38.153846153846153</v>
      </c>
      <c r="Q37" s="52"/>
    </row>
    <row r="38" spans="1:17">
      <c r="A38" s="49">
        <v>7</v>
      </c>
      <c r="B38" s="41">
        <f>[1]Лист1!F38</f>
        <v>26</v>
      </c>
      <c r="C38" s="24">
        <v>2</v>
      </c>
      <c r="D38" s="24"/>
      <c r="E38" s="24"/>
      <c r="F38" s="24">
        <f>B38+C38-D38+E38</f>
        <v>28</v>
      </c>
      <c r="G38" s="24"/>
      <c r="H38" s="24"/>
      <c r="I38" s="24">
        <f>F38-G38-H38</f>
        <v>28</v>
      </c>
      <c r="J38" s="24">
        <v>2</v>
      </c>
      <c r="K38" s="24"/>
      <c r="L38" s="24"/>
      <c r="M38" s="24"/>
      <c r="N38" s="25">
        <f>I38/F38*100</f>
        <v>100</v>
      </c>
      <c r="O38" s="25">
        <f>J38/I38*100</f>
        <v>7.1428571428571423</v>
      </c>
      <c r="P38" s="42">
        <f>(K38+(J38-K38)*0.64+(I38-J38)*0.36+G38*0.14+H38*0.07)/I38*100</f>
        <v>37.999999999999993</v>
      </c>
      <c r="Q38" s="52"/>
    </row>
    <row r="39" spans="1:17" ht="15.75" thickBot="1">
      <c r="A39" s="49">
        <v>7</v>
      </c>
      <c r="B39" s="41">
        <f>[1]Лист1!F39</f>
        <v>18</v>
      </c>
      <c r="C39" s="24"/>
      <c r="D39" s="24"/>
      <c r="E39" s="24"/>
      <c r="F39" s="24">
        <f t="shared" si="0"/>
        <v>18</v>
      </c>
      <c r="G39" s="24"/>
      <c r="H39" s="24"/>
      <c r="I39" s="24">
        <f>F39-G39-H39</f>
        <v>18</v>
      </c>
      <c r="J39" s="24">
        <v>2</v>
      </c>
      <c r="K39" s="24"/>
      <c r="L39" s="24"/>
      <c r="M39" s="24"/>
      <c r="N39" s="25">
        <f t="shared" si="1"/>
        <v>100</v>
      </c>
      <c r="O39" s="25">
        <f t="shared" si="3"/>
        <v>11.111111111111111</v>
      </c>
      <c r="P39" s="42">
        <f t="shared" si="8"/>
        <v>39.111111111111114</v>
      </c>
      <c r="Q39" s="52"/>
    </row>
    <row r="40" spans="1:17" ht="16.5" thickBot="1">
      <c r="A40" s="44"/>
      <c r="B40" s="45">
        <f>SUM(B35:B39)</f>
        <v>115</v>
      </c>
      <c r="C40" s="30">
        <f>SUM(C35:C39)</f>
        <v>3</v>
      </c>
      <c r="D40" s="30">
        <f>SUM(D35:D39)</f>
        <v>2</v>
      </c>
      <c r="E40" s="30">
        <f>SUM(E35:E39)</f>
        <v>0</v>
      </c>
      <c r="F40" s="30">
        <f t="shared" si="0"/>
        <v>116</v>
      </c>
      <c r="G40" s="30">
        <f t="shared" ref="G40:M40" si="11">SUM(G35:G39)</f>
        <v>0</v>
      </c>
      <c r="H40" s="30">
        <f t="shared" si="11"/>
        <v>0</v>
      </c>
      <c r="I40" s="30">
        <f t="shared" si="11"/>
        <v>116</v>
      </c>
      <c r="J40" s="30">
        <f t="shared" si="11"/>
        <v>15</v>
      </c>
      <c r="K40" s="30">
        <f t="shared" si="11"/>
        <v>0</v>
      </c>
      <c r="L40" s="30">
        <f t="shared" si="11"/>
        <v>0</v>
      </c>
      <c r="M40" s="30">
        <f t="shared" si="11"/>
        <v>7</v>
      </c>
      <c r="N40" s="31">
        <f t="shared" si="1"/>
        <v>100</v>
      </c>
      <c r="O40" s="31">
        <f t="shared" si="3"/>
        <v>12.931034482758621</v>
      </c>
      <c r="P40" s="53">
        <f t="shared" si="8"/>
        <v>39.620689655172413</v>
      </c>
      <c r="Q40" s="48"/>
    </row>
    <row r="41" spans="1:17">
      <c r="A41" s="34">
        <v>8</v>
      </c>
      <c r="B41" s="35">
        <f>[1]Лист1!F41</f>
        <v>24</v>
      </c>
      <c r="C41" s="36">
        <v>1</v>
      </c>
      <c r="D41" s="36">
        <v>1</v>
      </c>
      <c r="E41" s="36"/>
      <c r="F41" s="36">
        <f t="shared" si="0"/>
        <v>24</v>
      </c>
      <c r="G41" s="36"/>
      <c r="H41" s="36"/>
      <c r="I41" s="36">
        <f>F41-G41-H41</f>
        <v>24</v>
      </c>
      <c r="J41" s="36">
        <v>11</v>
      </c>
      <c r="K41" s="36"/>
      <c r="L41" s="36"/>
      <c r="M41" s="36">
        <v>2</v>
      </c>
      <c r="N41" s="37">
        <f t="shared" si="1"/>
        <v>100</v>
      </c>
      <c r="O41" s="37">
        <f t="shared" si="3"/>
        <v>45.833333333333329</v>
      </c>
      <c r="P41" s="38">
        <f t="shared" si="8"/>
        <v>48.833333333333329</v>
      </c>
      <c r="Q41" s="39"/>
    </row>
    <row r="42" spans="1:17">
      <c r="A42" s="49">
        <v>8</v>
      </c>
      <c r="B42" s="50">
        <f>[1]Лист1!F42</f>
        <v>26</v>
      </c>
      <c r="C42" s="18">
        <v>1</v>
      </c>
      <c r="D42" s="18">
        <v>1</v>
      </c>
      <c r="E42" s="18"/>
      <c r="F42" s="18">
        <f t="shared" si="0"/>
        <v>26</v>
      </c>
      <c r="G42" s="18"/>
      <c r="H42" s="18"/>
      <c r="I42" s="18">
        <f>F42-G42-H42</f>
        <v>26</v>
      </c>
      <c r="J42" s="18">
        <v>6</v>
      </c>
      <c r="K42" s="18"/>
      <c r="L42" s="18"/>
      <c r="M42" s="18">
        <v>1</v>
      </c>
      <c r="N42" s="19">
        <f t="shared" si="1"/>
        <v>100</v>
      </c>
      <c r="O42" s="19">
        <f t="shared" si="3"/>
        <v>23.076923076923077</v>
      </c>
      <c r="P42" s="51">
        <f t="shared" si="8"/>
        <v>42.461538461538453</v>
      </c>
      <c r="Q42" s="52"/>
    </row>
    <row r="43" spans="1:17">
      <c r="A43" s="49">
        <v>8</v>
      </c>
      <c r="B43" s="50">
        <f>[1]Лист1!F43</f>
        <v>29</v>
      </c>
      <c r="C43" s="18"/>
      <c r="D43" s="18"/>
      <c r="E43" s="18"/>
      <c r="F43" s="18">
        <f t="shared" si="0"/>
        <v>29</v>
      </c>
      <c r="G43" s="18">
        <v>2</v>
      </c>
      <c r="H43" s="18"/>
      <c r="I43" s="18">
        <f>F43-G43-H43</f>
        <v>27</v>
      </c>
      <c r="J43" s="18">
        <v>4</v>
      </c>
      <c r="K43" s="18"/>
      <c r="L43" s="18">
        <v>1</v>
      </c>
      <c r="M43" s="18">
        <v>2</v>
      </c>
      <c r="N43" s="19">
        <f t="shared" si="1"/>
        <v>93.103448275862064</v>
      </c>
      <c r="O43" s="19">
        <f t="shared" si="3"/>
        <v>14.814814814814813</v>
      </c>
      <c r="P43" s="51">
        <f t="shared" si="8"/>
        <v>41.185185185185183</v>
      </c>
      <c r="Q43" s="52"/>
    </row>
    <row r="44" spans="1:17">
      <c r="A44" s="49">
        <v>8</v>
      </c>
      <c r="B44" s="50">
        <f>[1]Лист1!F44</f>
        <v>30</v>
      </c>
      <c r="C44" s="18"/>
      <c r="D44" s="18"/>
      <c r="E44" s="18"/>
      <c r="F44" s="18">
        <f t="shared" si="0"/>
        <v>30</v>
      </c>
      <c r="G44" s="18"/>
      <c r="H44" s="18"/>
      <c r="I44" s="18">
        <f>F44-G44-H44</f>
        <v>30</v>
      </c>
      <c r="J44" s="18">
        <v>5</v>
      </c>
      <c r="K44" s="18"/>
      <c r="L44" s="18"/>
      <c r="M44" s="18"/>
      <c r="N44" s="19">
        <f t="shared" si="1"/>
        <v>100</v>
      </c>
      <c r="O44" s="19">
        <f t="shared" si="3"/>
        <v>16.666666666666664</v>
      </c>
      <c r="P44" s="51">
        <f t="shared" si="8"/>
        <v>40.666666666666664</v>
      </c>
      <c r="Q44" s="52"/>
    </row>
    <row r="45" spans="1:17" ht="15.75" thickBot="1">
      <c r="A45" s="40">
        <v>8</v>
      </c>
      <c r="B45" s="41">
        <f>[1]Лист1!F45</f>
        <v>25</v>
      </c>
      <c r="C45" s="24">
        <v>1</v>
      </c>
      <c r="D45" s="24"/>
      <c r="E45" s="24"/>
      <c r="F45" s="24">
        <f t="shared" si="0"/>
        <v>26</v>
      </c>
      <c r="G45" s="24"/>
      <c r="H45" s="24"/>
      <c r="I45" s="24">
        <f>F45-G45-H45</f>
        <v>26</v>
      </c>
      <c r="J45" s="24">
        <v>1</v>
      </c>
      <c r="K45" s="24"/>
      <c r="L45" s="24"/>
      <c r="M45" s="24">
        <v>1</v>
      </c>
      <c r="N45" s="25">
        <f t="shared" si="1"/>
        <v>100</v>
      </c>
      <c r="O45" s="25">
        <f t="shared" si="3"/>
        <v>3.8461538461538463</v>
      </c>
      <c r="P45" s="42">
        <f t="shared" si="8"/>
        <v>37.07692307692308</v>
      </c>
      <c r="Q45" s="43"/>
    </row>
    <row r="46" spans="1:17" ht="16.5" thickBot="1">
      <c r="A46" s="44"/>
      <c r="B46" s="45">
        <f>SUM(B41:B45)</f>
        <v>134</v>
      </c>
      <c r="C46" s="30">
        <f>C41+C42+C43+C44+C45</f>
        <v>3</v>
      </c>
      <c r="D46" s="30">
        <f>D41+D42+D43+D44+D45</f>
        <v>2</v>
      </c>
      <c r="E46" s="30">
        <f>E41+E42+E43+E44+E45</f>
        <v>0</v>
      </c>
      <c r="F46" s="30">
        <f t="shared" si="0"/>
        <v>135</v>
      </c>
      <c r="G46" s="30">
        <f t="shared" ref="G46:M46" si="12">G41+G42+G43+G44+G45</f>
        <v>2</v>
      </c>
      <c r="H46" s="30">
        <f t="shared" si="12"/>
        <v>0</v>
      </c>
      <c r="I46" s="30">
        <f t="shared" si="12"/>
        <v>133</v>
      </c>
      <c r="J46" s="30">
        <f t="shared" si="12"/>
        <v>27</v>
      </c>
      <c r="K46" s="30">
        <f t="shared" si="12"/>
        <v>0</v>
      </c>
      <c r="L46" s="30">
        <f t="shared" si="12"/>
        <v>1</v>
      </c>
      <c r="M46" s="30">
        <f t="shared" si="12"/>
        <v>6</v>
      </c>
      <c r="N46" s="31">
        <f t="shared" si="1"/>
        <v>98.518518518518519</v>
      </c>
      <c r="O46" s="31">
        <f t="shared" si="3"/>
        <v>20.300751879699249</v>
      </c>
      <c r="P46" s="53">
        <f t="shared" si="8"/>
        <v>41.89473684210526</v>
      </c>
      <c r="Q46" s="48"/>
    </row>
    <row r="47" spans="1:17">
      <c r="A47" s="34">
        <v>9</v>
      </c>
      <c r="B47" s="35">
        <f>[1]Лист1!F47</f>
        <v>23</v>
      </c>
      <c r="C47" s="36"/>
      <c r="D47" s="36"/>
      <c r="E47" s="36"/>
      <c r="F47" s="36">
        <f t="shared" si="0"/>
        <v>23</v>
      </c>
      <c r="G47" s="36"/>
      <c r="H47" s="36"/>
      <c r="I47" s="36">
        <f>F47-G47-H47</f>
        <v>23</v>
      </c>
      <c r="J47" s="36">
        <v>6</v>
      </c>
      <c r="K47" s="36"/>
      <c r="L47" s="36">
        <v>1</v>
      </c>
      <c r="M47" s="36">
        <v>4</v>
      </c>
      <c r="N47" s="37">
        <f t="shared" si="1"/>
        <v>100</v>
      </c>
      <c r="O47" s="37">
        <f t="shared" si="3"/>
        <v>26.086956521739129</v>
      </c>
      <c r="P47" s="38">
        <f t="shared" si="8"/>
        <v>43.304347826086961</v>
      </c>
      <c r="Q47" s="39"/>
    </row>
    <row r="48" spans="1:17">
      <c r="A48" s="49">
        <v>9</v>
      </c>
      <c r="B48" s="50">
        <f>[1]Лист1!F48</f>
        <v>25</v>
      </c>
      <c r="C48" s="18"/>
      <c r="D48" s="18"/>
      <c r="E48" s="18"/>
      <c r="F48" s="18">
        <f t="shared" si="0"/>
        <v>25</v>
      </c>
      <c r="G48" s="18"/>
      <c r="H48" s="18"/>
      <c r="I48" s="18">
        <f>F48-G48-H48</f>
        <v>25</v>
      </c>
      <c r="J48" s="18">
        <v>7</v>
      </c>
      <c r="K48" s="18"/>
      <c r="L48" s="18"/>
      <c r="M48" s="18"/>
      <c r="N48" s="19">
        <f t="shared" si="1"/>
        <v>100</v>
      </c>
      <c r="O48" s="19">
        <f t="shared" si="3"/>
        <v>28.000000000000004</v>
      </c>
      <c r="P48" s="51">
        <f t="shared" si="8"/>
        <v>43.84</v>
      </c>
      <c r="Q48" s="52"/>
    </row>
    <row r="49" spans="1:17">
      <c r="A49" s="49">
        <v>9</v>
      </c>
      <c r="B49" s="50">
        <f>[1]Лист1!F49</f>
        <v>16</v>
      </c>
      <c r="C49" s="18">
        <v>2</v>
      </c>
      <c r="D49" s="18"/>
      <c r="E49" s="18">
        <v>1</v>
      </c>
      <c r="F49" s="18">
        <f t="shared" si="0"/>
        <v>19</v>
      </c>
      <c r="G49" s="18"/>
      <c r="H49" s="18"/>
      <c r="I49" s="18">
        <f>F49-G49-H49</f>
        <v>19</v>
      </c>
      <c r="J49" s="18">
        <v>2</v>
      </c>
      <c r="K49" s="18"/>
      <c r="L49" s="18"/>
      <c r="M49" s="18"/>
      <c r="N49" s="19">
        <f t="shared" si="1"/>
        <v>100</v>
      </c>
      <c r="O49" s="19">
        <f t="shared" si="3"/>
        <v>10.526315789473683</v>
      </c>
      <c r="P49" s="51">
        <f t="shared" si="8"/>
        <v>38.947368421052637</v>
      </c>
      <c r="Q49" s="52"/>
    </row>
    <row r="50" spans="1:17" ht="15.75" thickBot="1">
      <c r="A50" s="49">
        <v>9</v>
      </c>
      <c r="B50" s="41">
        <f>[1]Лист1!F50</f>
        <v>24</v>
      </c>
      <c r="C50" s="24">
        <v>2</v>
      </c>
      <c r="D50" s="24"/>
      <c r="E50" s="24">
        <v>-1</v>
      </c>
      <c r="F50" s="24">
        <f t="shared" si="0"/>
        <v>25</v>
      </c>
      <c r="G50" s="24">
        <v>1</v>
      </c>
      <c r="H50" s="24"/>
      <c r="I50" s="24">
        <f>F50-G50-H50</f>
        <v>24</v>
      </c>
      <c r="J50" s="24">
        <v>6</v>
      </c>
      <c r="K50" s="24">
        <v>1</v>
      </c>
      <c r="L50" s="24"/>
      <c r="M50" s="24">
        <v>2</v>
      </c>
      <c r="N50" s="25">
        <f t="shared" si="1"/>
        <v>96</v>
      </c>
      <c r="O50" s="25">
        <f t="shared" si="3"/>
        <v>25</v>
      </c>
      <c r="P50" s="42">
        <f t="shared" si="8"/>
        <v>45.083333333333336</v>
      </c>
      <c r="Q50" s="52"/>
    </row>
    <row r="51" spans="1:17" ht="16.5" thickBot="1">
      <c r="A51" s="44"/>
      <c r="B51" s="45">
        <f>SUM(B47:B50)</f>
        <v>88</v>
      </c>
      <c r="C51" s="30">
        <f>SUM(C47:C50)</f>
        <v>4</v>
      </c>
      <c r="D51" s="30">
        <f>SUM(D47:D50)</f>
        <v>0</v>
      </c>
      <c r="E51" s="30">
        <f>SUM(E47:E50)</f>
        <v>0</v>
      </c>
      <c r="F51" s="30">
        <f t="shared" si="0"/>
        <v>92</v>
      </c>
      <c r="G51" s="30">
        <f t="shared" ref="G51:M51" si="13">SUM(G47:G50)</f>
        <v>1</v>
      </c>
      <c r="H51" s="30">
        <f t="shared" si="13"/>
        <v>0</v>
      </c>
      <c r="I51" s="30">
        <f t="shared" si="13"/>
        <v>91</v>
      </c>
      <c r="J51" s="30">
        <f t="shared" si="13"/>
        <v>21</v>
      </c>
      <c r="K51" s="30">
        <f t="shared" si="13"/>
        <v>1</v>
      </c>
      <c r="L51" s="30">
        <f t="shared" si="13"/>
        <v>1</v>
      </c>
      <c r="M51" s="30">
        <f t="shared" si="13"/>
        <v>6</v>
      </c>
      <c r="N51" s="31">
        <f t="shared" si="1"/>
        <v>98.91304347826086</v>
      </c>
      <c r="O51" s="31">
        <f t="shared" si="3"/>
        <v>23.076923076923077</v>
      </c>
      <c r="P51" s="53">
        <f t="shared" si="8"/>
        <v>43.010989010989007</v>
      </c>
      <c r="Q51" s="48"/>
    </row>
    <row r="52" spans="1:17" ht="19.5" thickBot="1">
      <c r="A52" s="65" t="s">
        <v>19</v>
      </c>
      <c r="B52" s="55">
        <f>B29+B34+B40+B46+B51</f>
        <v>553</v>
      </c>
      <c r="C52" s="56">
        <f>C29+C34+C40+C46+C51</f>
        <v>15</v>
      </c>
      <c r="D52" s="56">
        <f>D29+D34+D40+D46+D51</f>
        <v>13</v>
      </c>
      <c r="E52" s="56">
        <f>E29+E34+E40+E46+E51</f>
        <v>0</v>
      </c>
      <c r="F52" s="56">
        <f t="shared" si="0"/>
        <v>555</v>
      </c>
      <c r="G52" s="56">
        <f>G29+G34+G51</f>
        <v>1</v>
      </c>
      <c r="H52" s="56"/>
      <c r="I52" s="56">
        <f>I29+I34+I40+I46+I51</f>
        <v>541</v>
      </c>
      <c r="J52" s="56">
        <f>J29+J34+J40+J46+J51</f>
        <v>139</v>
      </c>
      <c r="K52" s="56">
        <f>K29+K34+K40+K46+K51</f>
        <v>10</v>
      </c>
      <c r="L52" s="56">
        <f>L29+L34+L40+L46+L51</f>
        <v>6</v>
      </c>
      <c r="M52" s="56">
        <f>M29+M34+M40+M46+M51</f>
        <v>38</v>
      </c>
      <c r="N52" s="57">
        <f t="shared" si="1"/>
        <v>97.477477477477478</v>
      </c>
      <c r="O52" s="57">
        <f t="shared" si="3"/>
        <v>25.693160813308687</v>
      </c>
      <c r="P52" s="58">
        <f t="shared" si="8"/>
        <v>43.88539741219963</v>
      </c>
      <c r="Q52" s="66"/>
    </row>
    <row r="53" spans="1:17">
      <c r="A53" s="67" t="s">
        <v>22</v>
      </c>
      <c r="B53" s="63">
        <f>[1]Лист1!F53</f>
        <v>17</v>
      </c>
      <c r="C53" s="64"/>
      <c r="D53" s="64"/>
      <c r="E53" s="64"/>
      <c r="F53" s="36">
        <f t="shared" si="0"/>
        <v>17</v>
      </c>
      <c r="G53" s="64"/>
      <c r="H53" s="64"/>
      <c r="I53" s="36">
        <f>F53-G53-H53</f>
        <v>17</v>
      </c>
      <c r="J53" s="64">
        <v>1</v>
      </c>
      <c r="K53" s="64"/>
      <c r="L53" s="64"/>
      <c r="M53" s="64">
        <v>2</v>
      </c>
      <c r="N53" s="60">
        <f t="shared" si="1"/>
        <v>100</v>
      </c>
      <c r="O53" s="60">
        <f t="shared" si="3"/>
        <v>5.8823529411764701</v>
      </c>
      <c r="P53" s="38">
        <f t="shared" si="8"/>
        <v>37.647058823529413</v>
      </c>
      <c r="Q53" s="68"/>
    </row>
    <row r="54" spans="1:17" ht="15.75" thickBot="1">
      <c r="A54" s="69">
        <v>10</v>
      </c>
      <c r="B54" s="41">
        <f>[1]Лист1!F54</f>
        <v>21</v>
      </c>
      <c r="C54" s="24"/>
      <c r="D54" s="24"/>
      <c r="E54" s="24"/>
      <c r="F54" s="24">
        <f t="shared" si="0"/>
        <v>21</v>
      </c>
      <c r="G54" s="24"/>
      <c r="H54" s="24"/>
      <c r="I54" s="24">
        <f>F54-G54-H54</f>
        <v>21</v>
      </c>
      <c r="J54" s="24">
        <v>2</v>
      </c>
      <c r="K54" s="24"/>
      <c r="L54" s="24"/>
      <c r="M54" s="24">
        <v>1</v>
      </c>
      <c r="N54" s="25">
        <f t="shared" si="1"/>
        <v>100</v>
      </c>
      <c r="O54" s="25">
        <f t="shared" si="3"/>
        <v>9.5238095238095237</v>
      </c>
      <c r="P54" s="42">
        <f t="shared" si="8"/>
        <v>38.666666666666657</v>
      </c>
      <c r="Q54" s="70"/>
    </row>
    <row r="55" spans="1:17" ht="16.5" thickBot="1">
      <c r="A55" s="71"/>
      <c r="B55" s="45">
        <f t="shared" ref="B55:M55" si="14">B53+B54</f>
        <v>38</v>
      </c>
      <c r="C55" s="30">
        <f t="shared" si="14"/>
        <v>0</v>
      </c>
      <c r="D55" s="30">
        <f t="shared" si="14"/>
        <v>0</v>
      </c>
      <c r="E55" s="30">
        <f t="shared" si="14"/>
        <v>0</v>
      </c>
      <c r="F55" s="30">
        <f t="shared" si="14"/>
        <v>38</v>
      </c>
      <c r="G55" s="30">
        <f t="shared" si="14"/>
        <v>0</v>
      </c>
      <c r="H55" s="30">
        <f t="shared" si="14"/>
        <v>0</v>
      </c>
      <c r="I55" s="30">
        <f t="shared" si="14"/>
        <v>38</v>
      </c>
      <c r="J55" s="30">
        <f t="shared" si="14"/>
        <v>3</v>
      </c>
      <c r="K55" s="30">
        <f t="shared" si="14"/>
        <v>0</v>
      </c>
      <c r="L55" s="30">
        <f t="shared" si="14"/>
        <v>0</v>
      </c>
      <c r="M55" s="30">
        <f t="shared" si="14"/>
        <v>3</v>
      </c>
      <c r="N55" s="31">
        <f t="shared" si="1"/>
        <v>100</v>
      </c>
      <c r="O55" s="31">
        <f t="shared" si="3"/>
        <v>7.8947368421052628</v>
      </c>
      <c r="P55" s="53">
        <f t="shared" si="8"/>
        <v>38.210526315789473</v>
      </c>
      <c r="Q55" s="72"/>
    </row>
    <row r="56" spans="1:17">
      <c r="A56" s="73">
        <v>11</v>
      </c>
      <c r="B56" s="35">
        <f>[1]Лист1!F56</f>
        <v>24</v>
      </c>
      <c r="C56" s="36"/>
      <c r="D56" s="36"/>
      <c r="E56" s="36"/>
      <c r="F56" s="36">
        <f t="shared" si="0"/>
        <v>24</v>
      </c>
      <c r="G56" s="36"/>
      <c r="H56" s="36"/>
      <c r="I56" s="36">
        <f>F56-G56-H56</f>
        <v>24</v>
      </c>
      <c r="J56" s="36">
        <v>7</v>
      </c>
      <c r="K56" s="36"/>
      <c r="L56" s="36">
        <v>1</v>
      </c>
      <c r="M56" s="36">
        <v>1</v>
      </c>
      <c r="N56" s="37">
        <f t="shared" si="1"/>
        <v>100</v>
      </c>
      <c r="O56" s="37">
        <f t="shared" si="3"/>
        <v>29.166666666666668</v>
      </c>
      <c r="P56" s="38">
        <f t="shared" si="8"/>
        <v>44.166666666666671</v>
      </c>
      <c r="Q56" s="39"/>
    </row>
    <row r="57" spans="1:17" ht="15.75" thickBot="1">
      <c r="A57" s="49">
        <v>11</v>
      </c>
      <c r="B57" s="74">
        <f>[1]Лист1!F57</f>
        <v>27</v>
      </c>
      <c r="C57" s="75"/>
      <c r="D57" s="75"/>
      <c r="E57" s="75"/>
      <c r="F57" s="75">
        <f t="shared" si="0"/>
        <v>27</v>
      </c>
      <c r="G57" s="75"/>
      <c r="H57" s="75"/>
      <c r="I57" s="75">
        <f>F57-G57-H57</f>
        <v>27</v>
      </c>
      <c r="J57" s="75">
        <v>2</v>
      </c>
      <c r="K57" s="75"/>
      <c r="L57" s="75">
        <v>1</v>
      </c>
      <c r="M57" s="75"/>
      <c r="N57" s="76">
        <f t="shared" si="1"/>
        <v>100</v>
      </c>
      <c r="O57" s="76">
        <f t="shared" si="3"/>
        <v>7.4074074074074066</v>
      </c>
      <c r="P57" s="77">
        <f t="shared" si="8"/>
        <v>38.074074074074069</v>
      </c>
      <c r="Q57" s="52"/>
    </row>
    <row r="58" spans="1:17" ht="16.5" thickBot="1">
      <c r="A58" s="28"/>
      <c r="B58" s="78">
        <f>SUM(B56:B57)</f>
        <v>51</v>
      </c>
      <c r="C58" s="79">
        <f>SUM(C56:C57)</f>
        <v>0</v>
      </c>
      <c r="D58" s="79">
        <f>SUM(D56:D57)</f>
        <v>0</v>
      </c>
      <c r="E58" s="79">
        <f>SUM(E56:E57)</f>
        <v>0</v>
      </c>
      <c r="F58" s="80">
        <f t="shared" si="0"/>
        <v>51</v>
      </c>
      <c r="G58" s="79">
        <f t="shared" ref="G58:M58" si="15">SUM(G56:G57)</f>
        <v>0</v>
      </c>
      <c r="H58" s="79">
        <f t="shared" si="15"/>
        <v>0</v>
      </c>
      <c r="I58" s="79">
        <f t="shared" si="15"/>
        <v>51</v>
      </c>
      <c r="J58" s="79">
        <f t="shared" si="15"/>
        <v>9</v>
      </c>
      <c r="K58" s="79">
        <f t="shared" si="15"/>
        <v>0</v>
      </c>
      <c r="L58" s="79">
        <f t="shared" si="15"/>
        <v>2</v>
      </c>
      <c r="M58" s="79">
        <f t="shared" si="15"/>
        <v>1</v>
      </c>
      <c r="N58" s="81">
        <f t="shared" si="1"/>
        <v>100</v>
      </c>
      <c r="O58" s="81">
        <f t="shared" si="3"/>
        <v>17.647058823529413</v>
      </c>
      <c r="P58" s="82">
        <f t="shared" si="8"/>
        <v>40.941176470588232</v>
      </c>
      <c r="Q58" s="33"/>
    </row>
    <row r="59" spans="1:17" ht="19.5" thickBot="1">
      <c r="A59" s="54" t="s">
        <v>20</v>
      </c>
      <c r="B59" s="83">
        <f>B55+B58</f>
        <v>89</v>
      </c>
      <c r="C59" s="84">
        <f>C55+C58</f>
        <v>0</v>
      </c>
      <c r="D59" s="84">
        <f>D55+D58</f>
        <v>0</v>
      </c>
      <c r="E59" s="84">
        <f>E55+E58</f>
        <v>0</v>
      </c>
      <c r="F59" s="84">
        <f t="shared" si="0"/>
        <v>89</v>
      </c>
      <c r="G59" s="84">
        <f t="shared" ref="G59:M59" si="16">G55+G58</f>
        <v>0</v>
      </c>
      <c r="H59" s="84">
        <f t="shared" si="16"/>
        <v>0</v>
      </c>
      <c r="I59" s="84">
        <f t="shared" si="16"/>
        <v>89</v>
      </c>
      <c r="J59" s="84">
        <f t="shared" si="16"/>
        <v>12</v>
      </c>
      <c r="K59" s="84">
        <f t="shared" si="16"/>
        <v>0</v>
      </c>
      <c r="L59" s="84">
        <f t="shared" si="16"/>
        <v>2</v>
      </c>
      <c r="M59" s="84">
        <f t="shared" si="16"/>
        <v>4</v>
      </c>
      <c r="N59" s="85">
        <f t="shared" si="1"/>
        <v>100</v>
      </c>
      <c r="O59" s="85">
        <f t="shared" si="3"/>
        <v>13.48314606741573</v>
      </c>
      <c r="P59" s="86">
        <f t="shared" si="8"/>
        <v>39.775280898876403</v>
      </c>
      <c r="Q59" s="59"/>
    </row>
    <row r="60" spans="1:17" ht="15.75" thickBot="1">
      <c r="A60" s="87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90"/>
      <c r="P60" s="91"/>
      <c r="Q60" s="92"/>
    </row>
    <row r="61" spans="1:17" ht="38.25" thickBot="1">
      <c r="A61" s="93" t="s">
        <v>21</v>
      </c>
      <c r="B61" s="94">
        <f>B23+B52+B59</f>
        <v>996</v>
      </c>
      <c r="C61" s="95">
        <f>C23+C52+C59</f>
        <v>24</v>
      </c>
      <c r="D61" s="95">
        <f>D23+D52+D59</f>
        <v>17</v>
      </c>
      <c r="E61" s="95">
        <f>E23+E52+E59</f>
        <v>0</v>
      </c>
      <c r="F61" s="96">
        <f t="shared" si="0"/>
        <v>1003</v>
      </c>
      <c r="G61" s="95">
        <f>G23+G52+G59</f>
        <v>1</v>
      </c>
      <c r="H61" s="95">
        <f>H23+H52+H59</f>
        <v>0</v>
      </c>
      <c r="I61" s="95">
        <f>I23+I52+I59</f>
        <v>885</v>
      </c>
      <c r="J61" s="95">
        <f>J23++J52+J59</f>
        <v>243</v>
      </c>
      <c r="K61" s="95">
        <f>K23++K52+K59</f>
        <v>34</v>
      </c>
      <c r="L61" s="95">
        <f>L23++L52+L59</f>
        <v>10</v>
      </c>
      <c r="M61" s="95">
        <f>M23++M52+M59</f>
        <v>48</v>
      </c>
      <c r="N61" s="97">
        <f>I61/F61*100</f>
        <v>88.235294117647058</v>
      </c>
      <c r="O61" s="97">
        <f>J61/I61*100</f>
        <v>27.457627118644069</v>
      </c>
      <c r="P61" s="98">
        <f>(K61+(J61-K61)*0.64+(I61-J61)*0.36+G61*0.14+H61*0.07)/I61*100</f>
        <v>45.087005649717511</v>
      </c>
      <c r="Q61" s="99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co1678</dc:creator>
  <cp:lastModifiedBy>co1678</cp:lastModifiedBy>
  <dcterms:created xsi:type="dcterms:W3CDTF">2010-01-29T09:28:54Z</dcterms:created>
  <dcterms:modified xsi:type="dcterms:W3CDTF">2010-01-29T10:36:12Z</dcterms:modified>
</cp:coreProperties>
</file>