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610" activeTab="0"/>
  </bookViews>
  <sheets>
    <sheet name="кроссворд" sheetId="1" r:id="rId1"/>
    <sheet name="обработка" sheetId="2" state="hidden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<sst xmlns="http://schemas.openxmlformats.org/spreadsheetml/2006/main" count="102" uniqueCount="81">
  <si>
    <t>По  горизонтали:</t>
  </si>
  <si>
    <t>1. Щелочной металл.</t>
  </si>
  <si>
    <t>2.металл платиновой группы, проявляющий максимальную степень окисления +8</t>
  </si>
  <si>
    <t>3. Неметалл, молекула которого при обычных условиях состоит из восьми атомов, замкнутых в кольцо.</t>
  </si>
  <si>
    <t>4. Металл, растворимый только в смеси азотной и соляной кислот.</t>
  </si>
  <si>
    <t>5. Галоген, твердый при обычных условиях.</t>
  </si>
  <si>
    <t>6.Серебристо-белый металл, незнание свойств которого привело к гибели экспедицию Скотта.</t>
  </si>
  <si>
    <r>
      <t>7. Блестящий металл, отличающийся твердостью, хрупкостью и высокой температурой кипения (2570</t>
    </r>
    <r>
      <rPr>
        <b/>
        <vertAlign val="superscript"/>
        <sz val="12"/>
        <color indexed="8"/>
        <rFont val="Times New Roman"/>
        <family val="1"/>
      </rPr>
      <t>0</t>
    </r>
    <r>
      <rPr>
        <b/>
        <sz val="12"/>
        <color indexed="8"/>
        <rFont val="Times New Roman"/>
        <family val="1"/>
      </rPr>
      <t>С)</t>
    </r>
  </si>
  <si>
    <t>8.Самый легкий металл.</t>
  </si>
  <si>
    <t>9. Металл, который добывают в Норильске.</t>
  </si>
  <si>
    <t>10. Самый легкий из галогенов.</t>
  </si>
  <si>
    <t>12. Сосед рения по подгруппе.</t>
  </si>
  <si>
    <t>11. Сосед марганца по  подгруппе.</t>
  </si>
  <si>
    <t>По вертикали:</t>
  </si>
  <si>
    <t>13.Элемент, имеющий две аллотропные</t>
  </si>
  <si>
    <t xml:space="preserve"> модификации, одна из которых образу-</t>
  </si>
  <si>
    <t>ется при работе ксерокса .</t>
  </si>
  <si>
    <t xml:space="preserve">14. Элемент, названный в честь автора </t>
  </si>
  <si>
    <t>планетарной модели строения атома.</t>
  </si>
  <si>
    <t xml:space="preserve">15. Элемент, названный в честь нашей </t>
  </si>
  <si>
    <t>планеты.</t>
  </si>
  <si>
    <t xml:space="preserve">английским ученым С. Теннадом, </t>
  </si>
  <si>
    <t xml:space="preserve">название которого в переводе с латинского </t>
  </si>
  <si>
    <t xml:space="preserve">16. Элемент, открытый в 1804 году </t>
  </si>
  <si>
    <t>означает "радуга"</t>
  </si>
  <si>
    <t>17.Металл, применяющийся в хирургии,</t>
  </si>
  <si>
    <t>открыт в 1802 году А.Г. Экебертом.</t>
  </si>
  <si>
    <t xml:space="preserve">применяется как катализатор при </t>
  </si>
  <si>
    <t>производстве серной кислоты.</t>
  </si>
  <si>
    <r>
      <t>18. Элемент, оксид которого (Э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О</t>
    </r>
    <r>
      <rPr>
        <b/>
        <vertAlign val="subscript"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)</t>
    </r>
  </si>
  <si>
    <t>19. Переходный d- элемент, имеющий конфигу-</t>
  </si>
  <si>
    <r>
      <t>рацию валентного слоя d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s</t>
    </r>
    <r>
      <rPr>
        <b/>
        <vertAlign val="superscript"/>
        <sz val="12"/>
        <color indexed="8"/>
        <rFont val="Times New Roman"/>
        <family val="1"/>
      </rPr>
      <t>2</t>
    </r>
  </si>
  <si>
    <t xml:space="preserve">20. Химический элемент, название которого в </t>
  </si>
  <si>
    <t xml:space="preserve">переводе с латинского означает </t>
  </si>
  <si>
    <t>безжизненный.</t>
  </si>
  <si>
    <t>вопросы.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</si>
  <si>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</si>
  <si>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</si>
  <si>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</si>
  <si>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</si>
  <si>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</si>
  <si>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</si>
  <si>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</si>
  <si>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</si>
  <si>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</si>
  <si>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</si>
  <si>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</si>
  <si>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</si>
  <si>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</si>
  <si>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</si>
  <si>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вопрос 15</t>
  </si>
  <si>
    <t>вопрос 16</t>
  </si>
  <si>
    <t>вопрос 17</t>
  </si>
  <si>
    <t>вопрос 18</t>
  </si>
  <si>
    <t>вопрос 19</t>
  </si>
  <si>
    <t>вопрос 20</t>
  </si>
  <si>
    <t>ответы:</t>
  </si>
  <si>
    <t>калий</t>
  </si>
  <si>
    <t>рутений</t>
  </si>
  <si>
    <t>сера</t>
  </si>
  <si>
    <t>золото</t>
  </si>
  <si>
    <t>йод</t>
  </si>
  <si>
    <t>олово</t>
  </si>
  <si>
    <t>хром</t>
  </si>
  <si>
    <t>литий</t>
  </si>
  <si>
    <t>никель</t>
  </si>
  <si>
    <t>фтор</t>
  </si>
  <si>
    <t>технеций</t>
  </si>
  <si>
    <t>борий</t>
  </si>
  <si>
    <t>кислород</t>
  </si>
  <si>
    <t>резерфордий</t>
  </si>
  <si>
    <t>теллур</t>
  </si>
  <si>
    <t>иридий</t>
  </si>
  <si>
    <t>тантал</t>
  </si>
  <si>
    <t>ванадий</t>
  </si>
  <si>
    <t>иттрий</t>
  </si>
  <si>
    <t>азот</t>
  </si>
  <si>
    <t>балл:</t>
  </si>
  <si>
    <t>правильный ответ</t>
  </si>
  <si>
    <t>итого</t>
  </si>
  <si>
    <t>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</si>
</sst>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26"/>
      <color indexed="10"/>
      <name val="Calibri"/>
      <family val="2"/>
    </font>
    <font>
      <sz val="36"/>
      <color indexed="8"/>
      <name val="Calibri"/>
      <family val="2"/>
    </font>
    <font>
      <b/>
      <sz val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26"/>
      <color rgb="FFFF0000"/>
      <name val="Calibri"/>
      <family val="2"/>
    </font>
    <font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34" borderId="10" xfId="0" applyFont="1" applyFill="1" applyBorder="1" applyAlignment="1" applyProtection="1">
      <alignment/>
      <protection hidden="1"/>
    </xf>
    <xf numFmtId="0" fontId="40" fillId="34" borderId="10" xfId="0" applyFont="1" applyFill="1" applyBorder="1" applyAlignment="1" applyProtection="1">
      <alignment/>
      <protection locked="0"/>
    </xf>
    <xf numFmtId="0" fontId="40" fillId="34" borderId="0" xfId="0" applyFont="1" applyFill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47625</xdr:rowOff>
    </xdr:from>
    <xdr:ext cx="4905375" cy="742950"/>
    <xdr:sp>
      <xdr:nvSpPr>
        <xdr:cNvPr id="1" name="Прямоугольник 1"/>
        <xdr:cNvSpPr>
          <a:spLocks/>
        </xdr:cNvSpPr>
      </xdr:nvSpPr>
      <xdr:spPr>
        <a:xfrm>
          <a:off x="1019175" y="47625"/>
          <a:ext cx="490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таблица Менделеева</a:t>
          </a:r>
        </a:p>
      </xdr:txBody>
    </xdr:sp>
    <xdr:clientData/>
  </xdr:oneCellAnchor>
  <xdr:twoCellAnchor>
    <xdr:from>
      <xdr:col>31</xdr:col>
      <xdr:colOff>180975</xdr:colOff>
      <xdr:row>34</xdr:row>
      <xdr:rowOff>123825</xdr:rowOff>
    </xdr:from>
    <xdr:to>
      <xdr:col>36</xdr:col>
      <xdr:colOff>219075</xdr:colOff>
      <xdr:row>36</xdr:row>
      <xdr:rowOff>133350</xdr:rowOff>
    </xdr:to>
    <xdr:sp>
      <xdr:nvSpPr>
        <xdr:cNvPr id="2" name="Багетная рамка 2">
          <a:hlinkClick r:id="rId1"/>
        </xdr:cNvPr>
        <xdr:cNvSpPr>
          <a:spLocks/>
        </xdr:cNvSpPr>
      </xdr:nvSpPr>
      <xdr:spPr>
        <a:xfrm>
          <a:off x="7858125" y="6981825"/>
          <a:ext cx="1276350" cy="4095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28575</xdr:colOff>
      <xdr:row>35</xdr:row>
      <xdr:rowOff>47625</xdr:rowOff>
    </xdr:from>
    <xdr:to>
      <xdr:col>36</xdr:col>
      <xdr:colOff>123825</xdr:colOff>
      <xdr:row>36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53375" y="7105650"/>
          <a:ext cx="1085850" cy="200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результат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0</xdr:row>
      <xdr:rowOff>47625</xdr:rowOff>
    </xdr:from>
    <xdr:ext cx="190500" cy="838200"/>
    <xdr:sp>
      <xdr:nvSpPr>
        <xdr:cNvPr id="1" name="Прямоугольник 1"/>
        <xdr:cNvSpPr>
          <a:spLocks/>
        </xdr:cNvSpPr>
      </xdr:nvSpPr>
      <xdr:spPr>
        <a:xfrm>
          <a:off x="2133600" y="47625"/>
          <a:ext cx="1905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104775</xdr:colOff>
      <xdr:row>0</xdr:row>
      <xdr:rowOff>57150</xdr:rowOff>
    </xdr:from>
    <xdr:ext cx="2362200" cy="714375"/>
    <xdr:sp>
      <xdr:nvSpPr>
        <xdr:cNvPr id="1" name="Прямоугольник 1"/>
        <xdr:cNvSpPr>
          <a:spLocks/>
        </xdr:cNvSpPr>
      </xdr:nvSpPr>
      <xdr:spPr>
        <a:xfrm>
          <a:off x="2581275" y="57150"/>
          <a:ext cx="2362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twoCellAnchor>
    <xdr:from>
      <xdr:col>17</xdr:col>
      <xdr:colOff>66675</xdr:colOff>
      <xdr:row>25</xdr:row>
      <xdr:rowOff>0</xdr:rowOff>
    </xdr:from>
    <xdr:to>
      <xdr:col>21</xdr:col>
      <xdr:colOff>28575</xdr:colOff>
      <xdr:row>26</xdr:row>
      <xdr:rowOff>47625</xdr:rowOff>
    </xdr:to>
    <xdr:sp>
      <xdr:nvSpPr>
        <xdr:cNvPr id="2" name="Багетная рамка 2">
          <a:hlinkClick r:id="rId1"/>
        </xdr:cNvPr>
        <xdr:cNvSpPr>
          <a:spLocks/>
        </xdr:cNvSpPr>
      </xdr:nvSpPr>
      <xdr:spPr>
        <a:xfrm>
          <a:off x="4276725" y="5162550"/>
          <a:ext cx="1076325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25</xdr:row>
      <xdr:rowOff>171450</xdr:rowOff>
    </xdr:from>
    <xdr:to>
      <xdr:col>20</xdr:col>
      <xdr:colOff>228600</xdr:colOff>
      <xdr:row>25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5334000"/>
          <a:ext cx="942975" cy="209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39"/>
  <sheetViews>
    <sheetView tabSelected="1" zoomScalePageLayoutView="0" workbookViewId="0" topLeftCell="A1">
      <selection activeCell="A1" sqref="A1"/>
    </sheetView>
  </sheetViews>
  <sheetFormatPr defaultColWidth="3.7109375" defaultRowHeight="15"/>
  <cols>
    <col min="1" max="37" width="3.7109375" style="6" customWidth="1"/>
    <col min="38" max="38" width="4.7109375" style="6" customWidth="1"/>
    <col min="39" max="16384" width="3.7109375" style="6" customWidth="1"/>
  </cols>
  <sheetData>
    <row r="1" ht="15"/>
    <row r="2" ht="15"/>
    <row r="3" ht="15"/>
    <row r="4" ht="15"/>
    <row r="5" spans="1:38" ht="15.75">
      <c r="A5" s="4"/>
      <c r="B5" s="4"/>
      <c r="C5" s="4"/>
      <c r="D5" s="4"/>
      <c r="E5" s="4"/>
      <c r="F5" s="4"/>
      <c r="G5" s="4"/>
      <c r="H5" s="4"/>
      <c r="I5" s="4"/>
      <c r="J5" s="1">
        <v>14</v>
      </c>
      <c r="K5" s="4"/>
      <c r="L5" s="1">
        <v>15</v>
      </c>
      <c r="M5" s="4"/>
      <c r="N5" s="4"/>
      <c r="O5" s="4"/>
      <c r="P5" s="4"/>
      <c r="Q5" s="4"/>
      <c r="R5" s="4"/>
      <c r="S5" s="1">
        <v>16</v>
      </c>
      <c r="T5" s="4"/>
      <c r="U5" s="4"/>
      <c r="V5" s="4"/>
      <c r="W5" s="4"/>
      <c r="X5" s="4"/>
      <c r="Y5" s="4"/>
      <c r="Z5" s="4" t="s">
        <v>13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>
      <c r="A6" s="1">
        <v>1</v>
      </c>
      <c r="B6" s="5"/>
      <c r="C6" s="5"/>
      <c r="D6" s="5"/>
      <c r="E6" s="5"/>
      <c r="F6" s="5"/>
      <c r="G6" s="4"/>
      <c r="H6" s="4"/>
      <c r="I6" s="3">
        <v>2</v>
      </c>
      <c r="J6" s="5"/>
      <c r="K6" s="8"/>
      <c r="L6" s="5"/>
      <c r="M6" s="5"/>
      <c r="N6" s="5"/>
      <c r="O6" s="5"/>
      <c r="P6" s="5"/>
      <c r="Q6" s="4"/>
      <c r="R6" s="4"/>
      <c r="S6" s="5"/>
      <c r="T6" s="4"/>
      <c r="U6" s="4"/>
      <c r="V6" s="4"/>
      <c r="W6" s="4"/>
      <c r="X6" s="4"/>
      <c r="Y6" s="4"/>
      <c r="Z6" s="4" t="s">
        <v>14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.75">
      <c r="A7" s="4"/>
      <c r="B7" s="2">
        <v>13</v>
      </c>
      <c r="C7" s="4"/>
      <c r="D7" s="4"/>
      <c r="E7" s="4"/>
      <c r="F7" s="4"/>
      <c r="G7" s="4"/>
      <c r="H7" s="4"/>
      <c r="I7" s="4"/>
      <c r="J7" s="10"/>
      <c r="K7" s="4"/>
      <c r="L7" s="10"/>
      <c r="M7" s="4"/>
      <c r="N7" s="1">
        <v>17</v>
      </c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4"/>
      <c r="AA7" s="4" t="s">
        <v>15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.75">
      <c r="A8" s="4"/>
      <c r="B8" s="5"/>
      <c r="C8" s="4"/>
      <c r="D8" s="4"/>
      <c r="E8" s="4"/>
      <c r="F8" s="4"/>
      <c r="G8" s="4"/>
      <c r="H8" s="4"/>
      <c r="I8" s="1">
        <v>4</v>
      </c>
      <c r="J8" s="5"/>
      <c r="K8" s="5"/>
      <c r="L8" s="5"/>
      <c r="M8" s="7"/>
      <c r="N8" s="5"/>
      <c r="O8" s="8"/>
      <c r="P8" s="4"/>
      <c r="Q8" s="4"/>
      <c r="R8" s="4"/>
      <c r="S8" s="5"/>
      <c r="T8" s="4"/>
      <c r="U8" s="4"/>
      <c r="V8" s="4"/>
      <c r="W8" s="4"/>
      <c r="X8" s="4"/>
      <c r="Y8" s="4"/>
      <c r="Z8" s="4"/>
      <c r="AA8" s="4" t="s">
        <v>16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.75">
      <c r="A9" s="4"/>
      <c r="B9" s="10"/>
      <c r="C9" s="4"/>
      <c r="D9" s="4"/>
      <c r="E9" s="4"/>
      <c r="F9" s="11"/>
      <c r="G9" s="4"/>
      <c r="H9" s="4"/>
      <c r="I9" s="4"/>
      <c r="J9" s="9"/>
      <c r="K9" s="4"/>
      <c r="L9" s="9"/>
      <c r="M9" s="4"/>
      <c r="N9" s="5"/>
      <c r="O9" s="4"/>
      <c r="P9" s="1">
        <v>5</v>
      </c>
      <c r="Q9" s="5"/>
      <c r="R9" s="7"/>
      <c r="S9" s="5"/>
      <c r="T9" s="11"/>
      <c r="U9" s="4"/>
      <c r="V9" s="4"/>
      <c r="W9" s="4"/>
      <c r="X9" s="4"/>
      <c r="Y9" s="4"/>
      <c r="Z9" s="4" t="s">
        <v>17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.75">
      <c r="A10" s="1">
        <v>3</v>
      </c>
      <c r="B10" s="5"/>
      <c r="C10" s="5"/>
      <c r="D10" s="5"/>
      <c r="E10" s="5"/>
      <c r="F10" s="11"/>
      <c r="G10" s="4"/>
      <c r="H10" s="4"/>
      <c r="I10" s="4"/>
      <c r="J10" s="5"/>
      <c r="K10" s="4"/>
      <c r="L10" s="5"/>
      <c r="M10" s="4"/>
      <c r="N10" s="5"/>
      <c r="O10" s="4"/>
      <c r="P10" s="4"/>
      <c r="Q10" s="4"/>
      <c r="R10" s="4"/>
      <c r="S10" s="5"/>
      <c r="T10" s="4"/>
      <c r="U10" s="4"/>
      <c r="V10" s="4"/>
      <c r="W10" s="4"/>
      <c r="X10" s="4"/>
      <c r="Y10" s="4"/>
      <c r="Z10" s="4"/>
      <c r="AA10" s="4" t="s">
        <v>18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>
      <c r="A11" s="4"/>
      <c r="B11" s="12"/>
      <c r="C11" s="4"/>
      <c r="D11" s="4"/>
      <c r="E11" s="1">
        <v>18</v>
      </c>
      <c r="F11" s="11"/>
      <c r="G11" s="4"/>
      <c r="H11" s="4"/>
      <c r="I11" s="4"/>
      <c r="J11" s="5"/>
      <c r="K11" s="4"/>
      <c r="L11" s="5"/>
      <c r="M11" s="4"/>
      <c r="N11" s="5"/>
      <c r="O11" s="4"/>
      <c r="P11" s="4"/>
      <c r="Q11" s="4"/>
      <c r="R11" s="4"/>
      <c r="S11" s="5"/>
      <c r="T11" s="4"/>
      <c r="U11" s="4"/>
      <c r="V11" s="4"/>
      <c r="W11" s="4"/>
      <c r="X11" s="4"/>
      <c r="Y11" s="4"/>
      <c r="Z11" s="4" t="s">
        <v>19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.75">
      <c r="A12" s="1">
        <v>6</v>
      </c>
      <c r="B12" s="5"/>
      <c r="C12" s="5"/>
      <c r="D12" s="7"/>
      <c r="E12" s="7"/>
      <c r="F12" s="5"/>
      <c r="G12" s="4"/>
      <c r="H12" s="4"/>
      <c r="I12" s="4"/>
      <c r="J12" s="10"/>
      <c r="K12" s="4"/>
      <c r="L12" s="4"/>
      <c r="M12" s="4"/>
      <c r="N12" s="10"/>
      <c r="O12" s="4"/>
      <c r="P12" s="4"/>
      <c r="Q12" s="1">
        <v>19</v>
      </c>
      <c r="R12" s="4"/>
      <c r="S12" s="4"/>
      <c r="T12" s="4"/>
      <c r="U12" s="4"/>
      <c r="V12" s="4"/>
      <c r="W12" s="4"/>
      <c r="X12" s="4"/>
      <c r="Y12" s="4"/>
      <c r="Z12" s="4"/>
      <c r="AA12" s="4" t="s">
        <v>20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.75">
      <c r="A13" s="4"/>
      <c r="B13" s="9"/>
      <c r="C13" s="4"/>
      <c r="D13" s="4"/>
      <c r="E13" s="5"/>
      <c r="F13" s="11"/>
      <c r="G13" s="4"/>
      <c r="H13" s="1">
        <v>7</v>
      </c>
      <c r="I13" s="5"/>
      <c r="J13" s="16"/>
      <c r="K13" s="17"/>
      <c r="L13" s="5"/>
      <c r="M13" s="1">
        <v>8</v>
      </c>
      <c r="N13" s="5"/>
      <c r="O13" s="5"/>
      <c r="P13" s="7"/>
      <c r="Q13" s="5"/>
      <c r="R13" s="13"/>
      <c r="S13" s="4"/>
      <c r="T13" s="4"/>
      <c r="U13" s="4"/>
      <c r="V13" s="4"/>
      <c r="W13" s="4"/>
      <c r="X13" s="4"/>
      <c r="Y13" s="4"/>
      <c r="Z13" s="4" t="s">
        <v>23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.75">
      <c r="A14" s="4"/>
      <c r="B14" s="7"/>
      <c r="C14" s="1">
        <v>20</v>
      </c>
      <c r="D14" s="4"/>
      <c r="E14" s="5"/>
      <c r="F14" s="4"/>
      <c r="G14" s="4"/>
      <c r="H14" s="4"/>
      <c r="I14" s="4"/>
      <c r="J14" s="12"/>
      <c r="K14" s="4"/>
      <c r="L14" s="4"/>
      <c r="M14" s="4"/>
      <c r="N14" s="4"/>
      <c r="O14" s="4"/>
      <c r="P14" s="1">
        <v>11</v>
      </c>
      <c r="Q14" s="5"/>
      <c r="R14" s="5"/>
      <c r="S14" s="5"/>
      <c r="T14" s="5"/>
      <c r="U14" s="5"/>
      <c r="V14" s="5"/>
      <c r="W14" s="5"/>
      <c r="X14" s="5"/>
      <c r="Y14" s="11"/>
      <c r="Z14" s="4"/>
      <c r="AA14" s="4" t="s">
        <v>21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.75">
      <c r="A15" s="4"/>
      <c r="B15" s="7"/>
      <c r="C15" s="5"/>
      <c r="D15" s="4"/>
      <c r="E15" s="5"/>
      <c r="F15" s="4"/>
      <c r="G15" s="4"/>
      <c r="H15" s="1">
        <v>9</v>
      </c>
      <c r="I15" s="5"/>
      <c r="J15" s="5"/>
      <c r="K15" s="5"/>
      <c r="L15" s="5"/>
      <c r="M15" s="5"/>
      <c r="N15" s="10"/>
      <c r="O15" s="4"/>
      <c r="P15" s="4"/>
      <c r="Q15" s="10"/>
      <c r="R15" s="4"/>
      <c r="S15" s="4"/>
      <c r="T15" s="4"/>
      <c r="U15" s="4"/>
      <c r="V15" s="4"/>
      <c r="W15" s="4"/>
      <c r="X15" s="4"/>
      <c r="Y15" s="4"/>
      <c r="Z15" s="4"/>
      <c r="AA15" s="4" t="s">
        <v>22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.75">
      <c r="A16" s="4"/>
      <c r="B16" s="4"/>
      <c r="C16" s="5"/>
      <c r="D16" s="4"/>
      <c r="E16" s="5"/>
      <c r="F16" s="4"/>
      <c r="G16" s="4"/>
      <c r="H16" s="4"/>
      <c r="I16" s="4"/>
      <c r="J16" s="9"/>
      <c r="K16" s="4"/>
      <c r="L16" s="4"/>
      <c r="M16" s="1">
        <v>10</v>
      </c>
      <c r="N16" s="5"/>
      <c r="O16" s="5"/>
      <c r="P16" s="5"/>
      <c r="Q16" s="5"/>
      <c r="R16" s="4"/>
      <c r="S16" s="4"/>
      <c r="T16" s="4"/>
      <c r="U16" s="4"/>
      <c r="V16" s="4"/>
      <c r="W16" s="4"/>
      <c r="X16" s="4"/>
      <c r="Y16" s="4"/>
      <c r="Z16" s="4"/>
      <c r="AA16" s="4" t="s">
        <v>24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.75">
      <c r="A17" s="4"/>
      <c r="B17" s="4"/>
      <c r="C17" s="5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/>
      <c r="R17" s="4"/>
      <c r="S17" s="4"/>
      <c r="T17" s="4"/>
      <c r="U17" s="4"/>
      <c r="V17" s="4"/>
      <c r="W17" s="4"/>
      <c r="X17" s="4"/>
      <c r="Y17" s="4"/>
      <c r="Z17" s="4" t="s">
        <v>25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.75">
      <c r="A18" s="4"/>
      <c r="B18" s="4"/>
      <c r="C18" s="5"/>
      <c r="D18" s="4"/>
      <c r="E18" s="5"/>
      <c r="F18" s="4"/>
      <c r="G18" s="4"/>
      <c r="H18" s="4"/>
      <c r="I18" s="4"/>
      <c r="J18" s="4"/>
      <c r="K18" s="4"/>
      <c r="L18" s="1">
        <v>12</v>
      </c>
      <c r="M18" s="5"/>
      <c r="N18" s="5"/>
      <c r="O18" s="5"/>
      <c r="P18" s="5"/>
      <c r="Q18" s="5"/>
      <c r="R18" s="4"/>
      <c r="S18" s="4"/>
      <c r="T18" s="4"/>
      <c r="U18" s="4"/>
      <c r="V18" s="4"/>
      <c r="W18" s="4"/>
      <c r="X18" s="4"/>
      <c r="Y18" s="4"/>
      <c r="Z18" s="4"/>
      <c r="AA18" s="4" t="s">
        <v>26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7.25">
      <c r="A19" s="11"/>
      <c r="B19" s="11"/>
      <c r="C19" s="11"/>
      <c r="D19" s="11"/>
      <c r="E19" s="11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 t="s">
        <v>29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.75">
      <c r="A20" s="11"/>
      <c r="B20" s="11"/>
      <c r="C20" s="11"/>
      <c r="D20" s="11"/>
      <c r="E20" s="11"/>
      <c r="F20" s="11"/>
      <c r="G20" s="11"/>
      <c r="H20" s="11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8"/>
      <c r="X20" s="4"/>
      <c r="Y20" s="4"/>
      <c r="Z20" s="4"/>
      <c r="AA20" s="4" t="s">
        <v>27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.75">
      <c r="A21" s="11" t="s">
        <v>0</v>
      </c>
      <c r="B21" s="11"/>
      <c r="C21" s="11"/>
      <c r="D21" s="11"/>
      <c r="E21" s="11"/>
      <c r="F21" s="11"/>
      <c r="G21" s="11"/>
      <c r="H21" s="11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 t="s">
        <v>28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.75">
      <c r="A22" s="11" t="s">
        <v>1</v>
      </c>
      <c r="B22" s="11"/>
      <c r="C22" s="11"/>
      <c r="D22" s="11"/>
      <c r="E22" s="11"/>
      <c r="F22" s="11"/>
      <c r="G22" s="11"/>
      <c r="H22" s="11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.75">
      <c r="A23" s="11" t="s">
        <v>2</v>
      </c>
      <c r="B23" s="11"/>
      <c r="C23" s="11"/>
      <c r="D23" s="11"/>
      <c r="E23" s="11"/>
      <c r="F23" s="11"/>
      <c r="G23" s="11"/>
      <c r="H23" s="11"/>
      <c r="I23" s="1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.75">
      <c r="A24" s="11" t="s">
        <v>3</v>
      </c>
      <c r="B24" s="11"/>
      <c r="C24" s="11"/>
      <c r="D24" s="11"/>
      <c r="E24" s="11"/>
      <c r="F24" s="11"/>
      <c r="G24" s="11"/>
      <c r="H24" s="11"/>
      <c r="I24" s="1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75">
      <c r="A25" s="11" t="s">
        <v>4</v>
      </c>
      <c r="B25" s="11"/>
      <c r="C25" s="11"/>
      <c r="D25" s="11"/>
      <c r="E25" s="11"/>
      <c r="F25" s="11"/>
      <c r="G25" s="11"/>
      <c r="H25" s="11"/>
      <c r="I25" s="1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>
      <c r="A26" s="4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.75">
      <c r="A27" s="4" t="s">
        <v>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8.75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.75">
      <c r="A29" s="4" t="s">
        <v>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30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8.75">
      <c r="A31" s="4" t="s">
        <v>10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 t="s">
        <v>31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.75">
      <c r="A32" s="4" t="s">
        <v>12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 t="s">
        <v>32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.75">
      <c r="A33" s="4" t="s">
        <v>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 t="s">
        <v>33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 t="s">
        <v>34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5"/>
  <sheetViews>
    <sheetView zoomScalePageLayoutView="0" workbookViewId="0" topLeftCell="A1">
      <selection activeCell="Z17" sqref="Z17"/>
    </sheetView>
  </sheetViews>
  <sheetFormatPr defaultColWidth="3.7109375" defaultRowHeight="15"/>
  <sheetData>
    <row r="2" spans="2:21" ht="15">
      <c r="B2" t="s">
        <v>35</v>
      </c>
      <c r="G2" t="s">
        <v>56</v>
      </c>
      <c r="M2" t="s">
        <v>78</v>
      </c>
      <c r="U2" t="s">
        <v>77</v>
      </c>
    </row>
    <row r="4" spans="2:21" ht="15">
      <c r="B4" t="s">
        <v>36</v>
      </c>
      <c r="G4" t="s">
        <v>57</v>
      </c>
      <c r="M4">
        <f>CONCATENATE(кроссворд!B6,кроссворд!C6,кроссворд!D6,кроссворд!E6,кроссворд!F6)</f>
      </c>
      <c r="U4">
        <f>IF(G4=M4,1,0)</f>
        <v>0</v>
      </c>
    </row>
    <row r="5" spans="2:21" ht="15">
      <c r="B5" t="s">
        <v>37</v>
      </c>
      <c r="G5" t="s">
        <v>58</v>
      </c>
      <c r="M5">
        <f>CONCATENATE(кроссворд!J6,кроссворд!K6,кроссворд!L6,кроссворд!M6,кроссворд!N6,кроссворд!O6,кроссворд!P6)</f>
      </c>
      <c r="U5">
        <f>IF(G5=M5,1,0)</f>
        <v>0</v>
      </c>
    </row>
    <row r="6" spans="2:21" ht="15">
      <c r="B6" t="s">
        <v>38</v>
      </c>
      <c r="G6" t="s">
        <v>59</v>
      </c>
      <c r="M6">
        <f>CONCATENATE(кроссворд!B10,кроссворд!C10,кроссворд!D10,кроссворд!E10)</f>
      </c>
      <c r="U6">
        <f>IF(G6=M6,1,0)</f>
        <v>0</v>
      </c>
    </row>
    <row r="7" spans="2:21" ht="15">
      <c r="B7" t="s">
        <v>39</v>
      </c>
      <c r="G7" t="s">
        <v>60</v>
      </c>
      <c r="M7">
        <f>CONCATENATE(кроссворд!J8,кроссворд!K8,кроссворд!L8,кроссворд!M8,кроссворд!N8,кроссворд!O8)</f>
      </c>
      <c r="U7">
        <f>IF(G7=M7,1,0)</f>
        <v>0</v>
      </c>
    </row>
    <row r="8" spans="2:21" ht="15">
      <c r="B8" t="s">
        <v>40</v>
      </c>
      <c r="G8" t="s">
        <v>61</v>
      </c>
      <c r="M8">
        <f>CONCATENATE(кроссворд!Q9,кроссворд!R9,кроссворд!S9)</f>
      </c>
      <c r="U8">
        <f>IF(G8=M8,1,0)</f>
        <v>0</v>
      </c>
    </row>
    <row r="9" spans="2:21" ht="15">
      <c r="B9" t="s">
        <v>41</v>
      </c>
      <c r="G9" t="s">
        <v>62</v>
      </c>
      <c r="M9">
        <f>CONCATENATE(кроссворд!B12,кроссворд!C12,кроссворд!D12,кроссворд!E12,кроссворд!F12)</f>
      </c>
      <c r="U9">
        <f>IF(G9=M9,1,0)</f>
        <v>0</v>
      </c>
    </row>
    <row r="10" spans="2:21" ht="15">
      <c r="B10" t="s">
        <v>42</v>
      </c>
      <c r="G10" t="s">
        <v>63</v>
      </c>
      <c r="M10">
        <f>CONCATENATE(кроссворд!I13,кроссворд!J13,кроссворд!K13,кроссворд!L13)</f>
      </c>
      <c r="U10">
        <f>IF(G10=M10,1,0)</f>
        <v>0</v>
      </c>
    </row>
    <row r="11" spans="2:21" ht="15">
      <c r="B11" t="s">
        <v>43</v>
      </c>
      <c r="G11" t="s">
        <v>64</v>
      </c>
      <c r="M11">
        <f>CONCATENATE(кроссворд!N13,кроссворд!O13,кроссворд!P13,кроссворд!Q13,кроссворд!R13)</f>
      </c>
      <c r="U11">
        <f>IF(G11=M11,1,0)</f>
        <v>0</v>
      </c>
    </row>
    <row r="12" spans="2:21" ht="15">
      <c r="B12" t="s">
        <v>44</v>
      </c>
      <c r="G12" t="s">
        <v>65</v>
      </c>
      <c r="M12">
        <f>CONCATENATE(кроссворд!I15,кроссворд!J15,кроссворд!K15,кроссворд!L15,кроссворд!M15,кроссворд!N15)</f>
      </c>
      <c r="U12">
        <f>IF(G12=M12,1,0)</f>
        <v>0</v>
      </c>
    </row>
    <row r="13" spans="2:21" ht="15">
      <c r="B13" t="s">
        <v>45</v>
      </c>
      <c r="G13" t="s">
        <v>66</v>
      </c>
      <c r="M13">
        <f>CONCATENATE(кроссворд!N16,кроссворд!O16,кроссворд!P16,кроссворд!Q16)</f>
      </c>
      <c r="U13">
        <f>IF(G13=M13,1,0)</f>
        <v>0</v>
      </c>
    </row>
    <row r="14" spans="2:21" ht="15">
      <c r="B14" t="s">
        <v>46</v>
      </c>
      <c r="G14" t="s">
        <v>67</v>
      </c>
      <c r="M14">
        <f>CONCATENATE(кроссворд!Q14,кроссворд!R14,кроссворд!S14,кроссворд!T14,кроссворд!U14,кроссворд!V14,кроссворд!W14,кроссворд!X14)</f>
      </c>
      <c r="U14">
        <f>IF(G14=M14,1,0)</f>
        <v>0</v>
      </c>
    </row>
    <row r="15" spans="2:21" ht="15">
      <c r="B15" t="s">
        <v>47</v>
      </c>
      <c r="G15" t="s">
        <v>68</v>
      </c>
      <c r="M15">
        <f>CONCATENATE(кроссворд!M18,кроссворд!N18,кроссворд!O18,кроссворд!P18,кроссворд!Q18)</f>
      </c>
      <c r="U15">
        <f>IF(G15=M15,1,0)</f>
        <v>0</v>
      </c>
    </row>
    <row r="16" spans="2:21" ht="15">
      <c r="B16" t="s">
        <v>48</v>
      </c>
      <c r="G16" t="s">
        <v>69</v>
      </c>
      <c r="M16">
        <f>CONCATENATE(кроссворд!B8,кроссворд!B9,кроссворд!B10,кроссворд!B11,кроссворд!B12,кроссворд!B13,кроссворд!B14,кроссворд!B15)</f>
      </c>
      <c r="U16">
        <f>IF(G16=M16,1,0)</f>
        <v>0</v>
      </c>
    </row>
    <row r="17" spans="2:21" ht="15">
      <c r="B17" t="s">
        <v>49</v>
      </c>
      <c r="G17" t="s">
        <v>70</v>
      </c>
      <c r="M17">
        <f>CONCATENATE(кроссворд!J6,кроссворд!J7,кроссворд!J8,кроссворд!J9,кроссворд!J10,кроссворд!J11,кроссворд!J12,кроссворд!J13,кроссворд!J14,кроссворд!J15,кроссворд!J16)</f>
      </c>
      <c r="U17">
        <f>IF(G17=M17,1,0)</f>
        <v>0</v>
      </c>
    </row>
    <row r="18" spans="2:21" ht="15">
      <c r="B18" t="s">
        <v>50</v>
      </c>
      <c r="G18" t="s">
        <v>71</v>
      </c>
      <c r="M18">
        <f>CONCATENATE(кроссворд!L6,кроссворд!L7,кроссворд!L8,кроссворд!L9,кроссворд!L10,кроссворд!L11)</f>
      </c>
      <c r="U18">
        <f>IF(G18=M18,1,0)</f>
        <v>0</v>
      </c>
    </row>
    <row r="19" spans="2:21" ht="15">
      <c r="B19" t="s">
        <v>51</v>
      </c>
      <c r="G19" t="s">
        <v>72</v>
      </c>
      <c r="M19">
        <f>CONCATENATE(кроссворд!S6,кроссворд!S7,кроссворд!S8,кроссворд!S9,кроссворд!S10,кроссворд!S11)</f>
      </c>
      <c r="U19">
        <f>IF(G19=M19,1,0)</f>
        <v>0</v>
      </c>
    </row>
    <row r="20" spans="2:21" ht="15">
      <c r="B20" t="s">
        <v>52</v>
      </c>
      <c r="G20" t="s">
        <v>73</v>
      </c>
      <c r="M20">
        <f>CONCATENATE(кроссворд!N8,кроссворд!N9,кроссворд!N10,кроссворд!N11,кроссворд!N12,кроссворд!N13)</f>
      </c>
      <c r="U20">
        <f>IF(G20=M20,1,0)</f>
        <v>0</v>
      </c>
    </row>
    <row r="21" spans="2:21" ht="15">
      <c r="B21" t="s">
        <v>53</v>
      </c>
      <c r="G21" t="s">
        <v>74</v>
      </c>
      <c r="M21">
        <f>CONCATENATE(кроссворд!E12,кроссворд!E13,кроссворд!E14,кроссворд!E15,кроссворд!E16,кроссворд!E17,кроссворд!E18)</f>
      </c>
      <c r="U21">
        <f>IF(G21=M21,1,0)</f>
        <v>0</v>
      </c>
    </row>
    <row r="22" spans="2:21" ht="15">
      <c r="B22" t="s">
        <v>54</v>
      </c>
      <c r="G22" t="s">
        <v>75</v>
      </c>
      <c r="M22">
        <f>CONCATENATE(кроссворд!Q13,кроссворд!Q14,кроссворд!Q15,кроссворд!Q16,кроссворд!Q17,кроссворд!Q18)</f>
      </c>
      <c r="U22">
        <f>IF(G22=M22,1,0)</f>
        <v>0</v>
      </c>
    </row>
    <row r="23" spans="2:21" ht="15">
      <c r="B23" t="s">
        <v>55</v>
      </c>
      <c r="G23" t="s">
        <v>76</v>
      </c>
      <c r="M23">
        <f>CONCATENATE(кроссворд!C15,кроссворд!C16,кроссворд!C17,кроссворд!C18)</f>
      </c>
      <c r="U23">
        <f>IF(G23=M23,1,0)</f>
        <v>0</v>
      </c>
    </row>
    <row r="25" spans="13:21" ht="15">
      <c r="M25" t="s">
        <v>79</v>
      </c>
      <c r="U25">
        <f>SUM(U4:U24)</f>
        <v>0</v>
      </c>
    </row>
  </sheetData>
  <sheetProtection password="CF5E" sheet="1" objects="1" scenarios="1" selectLockedCells="1" selectUnlockedCell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R29"/>
  <sheetViews>
    <sheetView zoomScalePageLayoutView="0" workbookViewId="0" topLeftCell="A10">
      <selection activeCell="X25" sqref="X25"/>
    </sheetView>
  </sheetViews>
  <sheetFormatPr defaultColWidth="3.7109375" defaultRowHeight="15"/>
  <cols>
    <col min="1" max="17" width="3.7109375" style="0" customWidth="1"/>
    <col min="18" max="18" width="5.57421875" style="0" bestFit="1" customWidth="1"/>
  </cols>
  <sheetData>
    <row r="6" ht="15">
      <c r="F6" t="s">
        <v>80</v>
      </c>
    </row>
    <row r="8" spans="2:6" ht="15">
      <c r="B8" t="s">
        <v>36</v>
      </c>
      <c r="F8">
        <f>обработка!U4</f>
        <v>0</v>
      </c>
    </row>
    <row r="9" spans="2:6" ht="15">
      <c r="B9" t="s">
        <v>37</v>
      </c>
      <c r="F9">
        <f>обработка!U5</f>
        <v>0</v>
      </c>
    </row>
    <row r="10" spans="2:18" ht="46.5">
      <c r="B10" t="s">
        <v>38</v>
      </c>
      <c r="F10">
        <f>обработка!U6</f>
        <v>0</v>
      </c>
      <c r="R10" s="15">
        <f>IF(F29&lt;9,2,IF(F29&lt;13,3,IF(F29&lt;17,4,IF(F29=20,5))))</f>
        <v>2</v>
      </c>
    </row>
    <row r="11" spans="2:6" ht="15">
      <c r="B11" t="s">
        <v>39</v>
      </c>
      <c r="F11">
        <f>обработка!U7</f>
        <v>0</v>
      </c>
    </row>
    <row r="12" spans="2:6" ht="15">
      <c r="B12" t="s">
        <v>40</v>
      </c>
      <c r="F12">
        <f>обработка!U8</f>
        <v>0</v>
      </c>
    </row>
    <row r="13" spans="2:6" ht="15">
      <c r="B13" t="s">
        <v>41</v>
      </c>
      <c r="F13">
        <f>обработка!U9</f>
        <v>0</v>
      </c>
    </row>
    <row r="14" spans="2:6" ht="15">
      <c r="B14" t="s">
        <v>42</v>
      </c>
      <c r="F14">
        <f>обработка!U10</f>
        <v>0</v>
      </c>
    </row>
    <row r="15" spans="2:6" ht="15">
      <c r="B15" t="s">
        <v>43</v>
      </c>
      <c r="F15">
        <f>обработка!U11</f>
        <v>0</v>
      </c>
    </row>
    <row r="16" spans="2:6" ht="15">
      <c r="B16" t="s">
        <v>44</v>
      </c>
      <c r="F16">
        <f>обработка!U12</f>
        <v>0</v>
      </c>
    </row>
    <row r="17" spans="2:6" ht="15">
      <c r="B17" t="s">
        <v>45</v>
      </c>
      <c r="F17">
        <f>обработка!U13</f>
        <v>0</v>
      </c>
    </row>
    <row r="18" spans="2:6" ht="15">
      <c r="B18" t="s">
        <v>46</v>
      </c>
      <c r="F18">
        <f>обработка!U14</f>
        <v>0</v>
      </c>
    </row>
    <row r="19" spans="2:6" ht="15">
      <c r="B19" t="s">
        <v>47</v>
      </c>
      <c r="F19">
        <f>обработка!U15</f>
        <v>0</v>
      </c>
    </row>
    <row r="20" spans="2:6" ht="15">
      <c r="B20" t="s">
        <v>48</v>
      </c>
      <c r="F20">
        <f>обработка!U16</f>
        <v>0</v>
      </c>
    </row>
    <row r="21" spans="2:6" ht="15">
      <c r="B21" t="s">
        <v>49</v>
      </c>
      <c r="F21">
        <f>обработка!U17</f>
        <v>0</v>
      </c>
    </row>
    <row r="22" spans="2:6" ht="15">
      <c r="B22" t="s">
        <v>50</v>
      </c>
      <c r="F22">
        <f>обработка!U18</f>
        <v>0</v>
      </c>
    </row>
    <row r="23" spans="2:6" ht="15">
      <c r="B23" t="s">
        <v>51</v>
      </c>
      <c r="F23">
        <f>обработка!U19</f>
        <v>0</v>
      </c>
    </row>
    <row r="24" spans="2:6" ht="15">
      <c r="B24" t="s">
        <v>52</v>
      </c>
      <c r="F24">
        <f>обработка!U20</f>
        <v>0</v>
      </c>
    </row>
    <row r="25" spans="2:6" ht="15">
      <c r="B25" t="s">
        <v>53</v>
      </c>
      <c r="F25">
        <f>обработка!U21</f>
        <v>0</v>
      </c>
    </row>
    <row r="26" spans="2:18" ht="33.75">
      <c r="B26" t="s">
        <v>54</v>
      </c>
      <c r="F26">
        <f>обработка!U22</f>
        <v>0</v>
      </c>
      <c r="R26" s="14"/>
    </row>
    <row r="27" spans="2:6" ht="15">
      <c r="B27" t="s">
        <v>55</v>
      </c>
      <c r="F27">
        <f>обработка!U23</f>
        <v>0</v>
      </c>
    </row>
    <row r="29" spans="2:6" ht="15">
      <c r="B29" t="s">
        <v>79</v>
      </c>
      <c r="F29">
        <f>обработка!U25</f>
        <v>0</v>
      </c>
    </row>
  </sheetData>
  <sheetProtection sheet="1" formatCells="0" formatColumns="0" formatRows="0" insertColumns="0" insertRows="0" insertHyperlinks="0" deleteColumns="0" deleteRows="0" selectLockedCells="1" pivotTables="0" selectUnlockedCells="1"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2010-01-04T21:17:59Z</cp:lastPrinted>
  <dcterms:created xsi:type="dcterms:W3CDTF">2010-01-04T19:05:46Z</dcterms:created>
  <dcterms:modified xsi:type="dcterms:W3CDTF">2010-01-04T21:34:44Z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