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610" activeTab="0"/>
  </bookViews>
  <sheets>
    <sheet name="кроссворд" sheetId="1" r:id="rId1"/>
    <sheet name="обработка" sheetId="2" state="hidden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<sst xmlns="http://schemas.openxmlformats.org/spreadsheetml/2006/main" count="65" uniqueCount="49">
  <si>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Вопросы:</t>
  </si>
  <si>
    <t>1. Элемент, атомы которого в сочетании с углеродом образуют метан.</t>
  </si>
  <si>
    <t>2.Русский аналог латинского "карбо"</t>
  </si>
  <si>
    <t>3.Вещество, используемое для производства типографских красок, черной туши, резины и т.д.</t>
  </si>
  <si>
    <t>4.Греческое слово, от которого происходит название "алмаз".</t>
  </si>
  <si>
    <t>5. Форма геометрического строения кристаллической решетки алмаза.</t>
  </si>
  <si>
    <t>6.Газ, получаемый при взаимодействии воды и карбида алюминия.</t>
  </si>
  <si>
    <t>7.медленное окисление органических веществ.</t>
  </si>
  <si>
    <t>8.Класс соединений, состоящих из атомов углерода и водорода.</t>
  </si>
  <si>
    <t>9.Явление, лежащее в основе применения "сухого льда" для хранения мороженого.</t>
  </si>
  <si>
    <t>10.Название бинарных соединений углерода.</t>
  </si>
  <si>
    <t>11.Свойства, которое у алмаза равно 10 по шкале Мооса.</t>
  </si>
  <si>
    <t>12.Писатель, за жизнь которого персидское правительство расплатилось алмазом "Шах"</t>
  </si>
  <si>
    <t xml:space="preserve">13.Аллотропная модификация углерода, обладающая высокой </t>
  </si>
  <si>
    <t>светопреломляющей и светоотражающей способностью.</t>
  </si>
  <si>
    <t>14.Вещество, содержание угля в котором  достигает 90%.</t>
  </si>
  <si>
    <t>определить ключевое слово.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</si>
  <si>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</si>
  <si>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</si>
  <si>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</si>
  <si>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</si>
  <si>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</si>
  <si>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</si>
  <si>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</si>
  <si>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</si>
  <si>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</si>
  <si>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</si>
  <si>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</si>
  <si>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</si>
  <si>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13</t>
  </si>
  <si>
    <t>вопрос 14</t>
  </si>
  <si>
    <t>ответ</t>
  </si>
  <si>
    <t>водород</t>
  </si>
  <si>
    <t>карбо</t>
  </si>
  <si>
    <t>сажа</t>
  </si>
  <si>
    <t>адамас</t>
  </si>
  <si>
    <t>тетраэдр</t>
  </si>
  <si>
    <t>метан</t>
  </si>
  <si>
    <t>гниение</t>
  </si>
  <si>
    <t>углеводороды</t>
  </si>
  <si>
    <t>возгонка</t>
  </si>
  <si>
    <t>карбиды</t>
  </si>
  <si>
    <t>твердость</t>
  </si>
  <si>
    <t>грибоедов</t>
  </si>
  <si>
    <t>алмаз</t>
  </si>
  <si>
    <t>уголь</t>
  </si>
  <si>
    <t>правильные ответы</t>
  </si>
  <si>
    <t>балл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</si>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</sst>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28"/>
      <color indexed="10"/>
      <name val="Calibri"/>
      <family val="2"/>
    </font>
    <font>
      <b/>
      <sz val="40"/>
      <color indexed="9"/>
      <name val="Calibri"/>
      <family val="2"/>
    </font>
    <font>
      <b/>
      <sz val="3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2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33" borderId="10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0" fillId="33" borderId="0" xfId="0" applyFill="1" applyAlignment="1">
      <alignment/>
    </xf>
    <xf numFmtId="49" fontId="29" fillId="33" borderId="11" xfId="0" applyNumberFormat="1" applyFont="1" applyFill="1" applyBorder="1" applyAlignment="1" applyProtection="1">
      <alignment/>
      <protection locked="0"/>
    </xf>
    <xf numFmtId="0" fontId="29" fillId="33" borderId="14" xfId="0" applyFont="1" applyFill="1" applyBorder="1" applyAlignment="1">
      <alignment/>
    </xf>
    <xf numFmtId="0" fontId="29" fillId="34" borderId="15" xfId="0" applyFont="1" applyFill="1" applyBorder="1" applyAlignment="1">
      <alignment/>
    </xf>
    <xf numFmtId="0" fontId="29" fillId="34" borderId="11" xfId="0" applyFont="1" applyFill="1" applyBorder="1" applyAlignment="1">
      <alignment/>
    </xf>
    <xf numFmtId="0" fontId="29" fillId="34" borderId="12" xfId="0" applyFont="1" applyFill="1" applyBorder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29" fillId="33" borderId="12" xfId="0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8;&#1077;&#1079;&#1091;&#1083;&#1100;&#1090;&#1072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0</xdr:row>
      <xdr:rowOff>57150</xdr:rowOff>
    </xdr:from>
    <xdr:ext cx="5057775" cy="742950"/>
    <xdr:sp>
      <xdr:nvSpPr>
        <xdr:cNvPr id="1" name="Прямоугольник 1"/>
        <xdr:cNvSpPr>
          <a:spLocks/>
        </xdr:cNvSpPr>
      </xdr:nvSpPr>
      <xdr:spPr>
        <a:xfrm>
          <a:off x="1800225" y="57150"/>
          <a:ext cx="5057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Соединения углерода</a:t>
          </a:r>
        </a:p>
      </xdr:txBody>
    </xdr:sp>
    <xdr:clientData/>
  </xdr:oneCellAnchor>
  <xdr:twoCellAnchor>
    <xdr:from>
      <xdr:col>32</xdr:col>
      <xdr:colOff>123825</xdr:colOff>
      <xdr:row>35</xdr:row>
      <xdr:rowOff>76200</xdr:rowOff>
    </xdr:from>
    <xdr:to>
      <xdr:col>37</xdr:col>
      <xdr:colOff>66675</xdr:colOff>
      <xdr:row>37</xdr:row>
      <xdr:rowOff>104775</xdr:rowOff>
    </xdr:to>
    <xdr:sp>
      <xdr:nvSpPr>
        <xdr:cNvPr id="2" name="Багетная рамка 2">
          <a:hlinkClick r:id="rId1"/>
        </xdr:cNvPr>
        <xdr:cNvSpPr>
          <a:spLocks/>
        </xdr:cNvSpPr>
      </xdr:nvSpPr>
      <xdr:spPr>
        <a:xfrm>
          <a:off x="8048625" y="6838950"/>
          <a:ext cx="1181100" cy="4095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66675</xdr:colOff>
      <xdr:row>35</xdr:row>
      <xdr:rowOff>133350</xdr:rowOff>
    </xdr:from>
    <xdr:to>
      <xdr:col>36</xdr:col>
      <xdr:colOff>85725</xdr:colOff>
      <xdr:row>36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39125" y="6896100"/>
          <a:ext cx="762000" cy="238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проверка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171450</xdr:colOff>
      <xdr:row>0</xdr:row>
      <xdr:rowOff>123825</xdr:rowOff>
    </xdr:from>
    <xdr:ext cx="1924050" cy="590550"/>
    <xdr:sp>
      <xdr:nvSpPr>
        <xdr:cNvPr id="1" name="Прямоугольник 1"/>
        <xdr:cNvSpPr>
          <a:spLocks/>
        </xdr:cNvSpPr>
      </xdr:nvSpPr>
      <xdr:spPr>
        <a:xfrm>
          <a:off x="4133850" y="123825"/>
          <a:ext cx="1924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twoCellAnchor>
    <xdr:from>
      <xdr:col>27</xdr:col>
      <xdr:colOff>76200</xdr:colOff>
      <xdr:row>16</xdr:row>
      <xdr:rowOff>66675</xdr:rowOff>
    </xdr:from>
    <xdr:to>
      <xdr:col>32</xdr:col>
      <xdr:colOff>19050</xdr:colOff>
      <xdr:row>18</xdr:row>
      <xdr:rowOff>161925</xdr:rowOff>
    </xdr:to>
    <xdr:sp>
      <xdr:nvSpPr>
        <xdr:cNvPr id="2" name="Багетная рамка 2">
          <a:hlinkClick r:id="rId1"/>
        </xdr:cNvPr>
        <xdr:cNvSpPr>
          <a:spLocks/>
        </xdr:cNvSpPr>
      </xdr:nvSpPr>
      <xdr:spPr>
        <a:xfrm>
          <a:off x="6819900" y="3381375"/>
          <a:ext cx="1181100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180975</xdr:colOff>
      <xdr:row>16</xdr:row>
      <xdr:rowOff>161925</xdr:rowOff>
    </xdr:from>
    <xdr:to>
      <xdr:col>31</xdr:col>
      <xdr:colOff>190500</xdr:colOff>
      <xdr:row>18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24675" y="3476625"/>
          <a:ext cx="1000125" cy="285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вернуться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L99"/>
  <sheetViews>
    <sheetView tabSelected="1" zoomScalePageLayoutView="0" workbookViewId="0" topLeftCell="A10">
      <selection activeCell="AG21" sqref="AG21"/>
    </sheetView>
  </sheetViews>
  <sheetFormatPr defaultColWidth="3.7109375" defaultRowHeight="15"/>
  <cols>
    <col min="1" max="16384" width="3.7109375" style="7" customWidth="1"/>
  </cols>
  <sheetData>
    <row r="4" spans="1:38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1">
        <v>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5">
      <c r="A9" s="6"/>
      <c r="B9" s="6"/>
      <c r="C9" s="6"/>
      <c r="D9" s="6"/>
      <c r="E9" s="6"/>
      <c r="F9" s="6"/>
      <c r="G9" s="6"/>
      <c r="H9" s="6"/>
      <c r="I9" s="6"/>
      <c r="J9" s="5"/>
      <c r="K9" s="6"/>
      <c r="L9" s="11">
        <v>4</v>
      </c>
      <c r="M9" s="6"/>
      <c r="N9" s="6"/>
      <c r="O9" s="6"/>
      <c r="P9" s="2"/>
      <c r="Q9" s="6"/>
      <c r="R9" s="6"/>
      <c r="S9" s="6"/>
      <c r="T9" s="11">
        <v>12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">
      <c r="A10" s="6"/>
      <c r="B10" s="6"/>
      <c r="C10" s="6"/>
      <c r="D10" s="6"/>
      <c r="E10" s="6"/>
      <c r="F10" s="6"/>
      <c r="G10" s="6"/>
      <c r="H10" s="6"/>
      <c r="I10" s="6"/>
      <c r="J10" s="11">
        <v>2</v>
      </c>
      <c r="K10" s="6"/>
      <c r="L10" s="2"/>
      <c r="M10" s="6"/>
      <c r="N10" s="5"/>
      <c r="O10" s="6"/>
      <c r="P10" s="2"/>
      <c r="Q10" s="6"/>
      <c r="R10" s="11">
        <v>10</v>
      </c>
      <c r="S10" s="6"/>
      <c r="T10" s="2"/>
      <c r="U10" s="6"/>
      <c r="V10" s="11">
        <v>14</v>
      </c>
      <c r="W10" s="5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5">
      <c r="A11" s="6"/>
      <c r="B11" s="6"/>
      <c r="C11" s="6"/>
      <c r="D11" s="6"/>
      <c r="E11" s="6"/>
      <c r="F11" s="6"/>
      <c r="G11" s="6"/>
      <c r="H11" s="6"/>
      <c r="I11" s="6"/>
      <c r="J11" s="2"/>
      <c r="K11" s="6"/>
      <c r="L11" s="2"/>
      <c r="M11" s="6"/>
      <c r="N11" s="11">
        <v>6</v>
      </c>
      <c r="O11" s="6"/>
      <c r="P11" s="2"/>
      <c r="Q11" s="6"/>
      <c r="R11" s="2"/>
      <c r="S11" s="6"/>
      <c r="T11" s="2"/>
      <c r="U11" s="6"/>
      <c r="V11" s="2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5">
      <c r="A12" s="6"/>
      <c r="B12" s="6"/>
      <c r="C12" s="6"/>
      <c r="D12" s="6"/>
      <c r="E12" s="6"/>
      <c r="F12" s="6"/>
      <c r="G12" s="6"/>
      <c r="H12" s="6"/>
      <c r="I12" s="6"/>
      <c r="J12" s="2"/>
      <c r="K12" s="6"/>
      <c r="L12" s="2"/>
      <c r="M12" s="6"/>
      <c r="N12" s="8"/>
      <c r="O12" s="6"/>
      <c r="P12" s="2"/>
      <c r="Q12" s="6"/>
      <c r="R12" s="2"/>
      <c r="S12" s="6"/>
      <c r="T12" s="2"/>
      <c r="U12" s="6"/>
      <c r="V12" s="2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5">
      <c r="A13" s="6"/>
      <c r="B13" s="6"/>
      <c r="C13" s="6"/>
      <c r="D13" s="6"/>
      <c r="E13" s="6"/>
      <c r="F13" s="6"/>
      <c r="G13" s="6"/>
      <c r="H13" s="6"/>
      <c r="I13" s="6"/>
      <c r="J13" s="2"/>
      <c r="K13" s="6"/>
      <c r="L13" s="2"/>
      <c r="M13" s="6"/>
      <c r="N13" s="3"/>
      <c r="O13" s="12">
        <v>7</v>
      </c>
      <c r="P13" s="2"/>
      <c r="Q13" s="6"/>
      <c r="R13" s="2"/>
      <c r="S13" s="6"/>
      <c r="T13" s="2"/>
      <c r="U13" s="12">
        <v>13</v>
      </c>
      <c r="V13" s="2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75" thickBot="1">
      <c r="A14" s="6"/>
      <c r="B14" s="6"/>
      <c r="C14" s="6"/>
      <c r="D14" s="6"/>
      <c r="E14" s="6"/>
      <c r="F14" s="6"/>
      <c r="G14" s="6"/>
      <c r="H14" s="6"/>
      <c r="I14" s="10">
        <v>1</v>
      </c>
      <c r="J14" s="2"/>
      <c r="K14" s="12">
        <v>3</v>
      </c>
      <c r="L14" s="2"/>
      <c r="M14" s="12">
        <v>5</v>
      </c>
      <c r="N14" s="3"/>
      <c r="O14" s="3"/>
      <c r="P14" s="3"/>
      <c r="Q14" s="12">
        <v>9</v>
      </c>
      <c r="R14" s="3"/>
      <c r="S14" s="12">
        <v>11</v>
      </c>
      <c r="T14" s="2"/>
      <c r="U14" s="3"/>
      <c r="V14" s="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.75" thickBot="1">
      <c r="A15" s="6"/>
      <c r="B15" s="6"/>
      <c r="C15" s="6"/>
      <c r="D15" s="6"/>
      <c r="E15" s="6"/>
      <c r="F15" s="6"/>
      <c r="G15" s="6"/>
      <c r="H15" s="6"/>
      <c r="I15" s="1"/>
      <c r="J15" s="3"/>
      <c r="K15" s="2"/>
      <c r="L15" s="4"/>
      <c r="M15" s="3"/>
      <c r="N15" s="3"/>
      <c r="O15" s="3"/>
      <c r="P15" s="3"/>
      <c r="Q15" s="3"/>
      <c r="R15" s="3"/>
      <c r="S15" s="3"/>
      <c r="T15" s="2"/>
      <c r="U15" s="3"/>
      <c r="V15" s="2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5">
      <c r="A16" s="6"/>
      <c r="B16" s="6"/>
      <c r="C16" s="6"/>
      <c r="D16" s="6"/>
      <c r="E16" s="6"/>
      <c r="F16" s="6"/>
      <c r="G16" s="6"/>
      <c r="H16" s="6"/>
      <c r="I16" s="9"/>
      <c r="J16" s="6"/>
      <c r="K16" s="2"/>
      <c r="L16" s="6"/>
      <c r="M16" s="2"/>
      <c r="N16" s="2"/>
      <c r="O16" s="2"/>
      <c r="P16" s="3"/>
      <c r="Q16" s="3"/>
      <c r="R16" s="3"/>
      <c r="S16" s="3"/>
      <c r="T16" s="2"/>
      <c r="U16" s="2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5">
      <c r="A17" s="6"/>
      <c r="B17" s="6"/>
      <c r="C17" s="6"/>
      <c r="D17" s="6"/>
      <c r="E17" s="6"/>
      <c r="F17" s="6"/>
      <c r="G17" s="6"/>
      <c r="H17" s="6"/>
      <c r="I17" s="2"/>
      <c r="J17" s="6"/>
      <c r="K17" s="2"/>
      <c r="L17" s="6"/>
      <c r="M17" s="2"/>
      <c r="N17" s="6"/>
      <c r="O17" s="2"/>
      <c r="P17" s="3"/>
      <c r="Q17" s="3"/>
      <c r="R17" s="3"/>
      <c r="S17" s="15"/>
      <c r="T17" s="2"/>
      <c r="U17" s="2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5">
      <c r="A18" s="6"/>
      <c r="B18" s="6"/>
      <c r="C18" s="6"/>
      <c r="D18" s="6"/>
      <c r="E18" s="6"/>
      <c r="F18" s="6"/>
      <c r="G18" s="6"/>
      <c r="H18" s="6"/>
      <c r="I18" s="2"/>
      <c r="J18" s="6"/>
      <c r="K18" s="2"/>
      <c r="L18" s="6"/>
      <c r="M18" s="2"/>
      <c r="N18" s="6"/>
      <c r="O18" s="2"/>
      <c r="P18" s="6"/>
      <c r="Q18" s="2"/>
      <c r="R18" s="6"/>
      <c r="S18" s="3"/>
      <c r="T18" s="2"/>
      <c r="U18" s="2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5">
      <c r="A19" s="6"/>
      <c r="B19" s="6"/>
      <c r="C19" s="6"/>
      <c r="D19" s="6"/>
      <c r="E19" s="6"/>
      <c r="F19" s="6"/>
      <c r="G19" s="6"/>
      <c r="H19" s="6"/>
      <c r="I19" s="2"/>
      <c r="J19" s="6"/>
      <c r="K19" s="6"/>
      <c r="L19" s="6"/>
      <c r="M19" s="2"/>
      <c r="N19" s="6"/>
      <c r="O19" s="2"/>
      <c r="P19" s="6"/>
      <c r="Q19" s="2"/>
      <c r="R19" s="6"/>
      <c r="S19" s="2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5">
      <c r="A20" s="6"/>
      <c r="B20" s="6"/>
      <c r="C20" s="6"/>
      <c r="D20" s="6"/>
      <c r="E20" s="6"/>
      <c r="F20" s="6"/>
      <c r="G20" s="6"/>
      <c r="H20" s="6"/>
      <c r="I20" s="2"/>
      <c r="J20" s="6"/>
      <c r="K20" s="6"/>
      <c r="L20" s="6"/>
      <c r="M20" s="2"/>
      <c r="N20" s="6"/>
      <c r="O20" s="2"/>
      <c r="P20" s="6"/>
      <c r="Q20" s="2"/>
      <c r="R20" s="6"/>
      <c r="S20" s="2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5">
      <c r="A21" s="6"/>
      <c r="B21" s="6"/>
      <c r="C21" s="6"/>
      <c r="D21" s="6"/>
      <c r="E21" s="6"/>
      <c r="F21" s="6"/>
      <c r="G21" s="6"/>
      <c r="H21" s="6"/>
      <c r="I21" s="2"/>
      <c r="J21" s="6"/>
      <c r="K21" s="6"/>
      <c r="L21" s="6"/>
      <c r="M21" s="2"/>
      <c r="N21" s="6"/>
      <c r="O21" s="6"/>
      <c r="P21" s="6"/>
      <c r="Q21" s="2"/>
      <c r="R21" s="6"/>
      <c r="S21" s="2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  <c r="N22" s="6"/>
      <c r="O22" s="6"/>
      <c r="P22" s="6"/>
      <c r="Q22" s="2"/>
      <c r="R22" s="6"/>
      <c r="S22" s="2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21">
      <c r="A25" s="6" t="s">
        <v>0</v>
      </c>
      <c r="B25" s="6"/>
      <c r="C25" s="6"/>
      <c r="D25" s="13" t="s">
        <v>16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5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 t="s">
        <v>13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5">
      <c r="A28" s="6" t="s">
        <v>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 t="s">
        <v>14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5">
      <c r="A29" s="6" t="s">
        <v>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5">
      <c r="A30" s="6" t="s">
        <v>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5">
      <c r="A31" s="6" t="s">
        <v>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 t="s">
        <v>15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5">
      <c r="A32" s="6" t="s">
        <v>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5">
      <c r="A33" s="6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5">
      <c r="A34" s="6" t="s">
        <v>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5">
      <c r="A35" s="6" t="s">
        <v>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5">
      <c r="A36" s="6" t="s">
        <v>10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5">
      <c r="A37" s="6" t="s">
        <v>11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5">
      <c r="A38" s="6" t="s">
        <v>12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</sheetData>
  <sheetProtection selectLockedCells="1"/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8"/>
  <sheetViews>
    <sheetView zoomScalePageLayoutView="0" workbookViewId="0" topLeftCell="A1">
      <selection activeCell="AF19" sqref="AF19"/>
    </sheetView>
  </sheetViews>
  <sheetFormatPr defaultColWidth="3.7109375" defaultRowHeight="15"/>
  <sheetData>
    <row r="1" spans="6:22" ht="15">
      <c r="F1" t="s">
        <v>31</v>
      </c>
      <c r="N1" t="s">
        <v>46</v>
      </c>
      <c r="V1" t="s">
        <v>47</v>
      </c>
    </row>
    <row r="3" spans="2:22" ht="15">
      <c r="B3" t="s">
        <v>17</v>
      </c>
      <c r="F3" t="s">
        <v>32</v>
      </c>
      <c r="N3">
        <f>CONCATENATE(кроссворд!I15,кроссворд!I16,кроссворд!I17,кроссворд!I18,кроссворд!I19,кроссворд!I20,кроссворд!I21)</f>
      </c>
      <c r="V3">
        <f>IF(F3=N3,1,0)</f>
        <v>0</v>
      </c>
    </row>
    <row r="4" spans="2:22" ht="15">
      <c r="B4" t="s">
        <v>18</v>
      </c>
      <c r="F4" t="s">
        <v>33</v>
      </c>
      <c r="N4">
        <f>CONCATENATE(кроссворд!J11,кроссворд!J12,кроссворд!J13,кроссворд!J14,кроссворд!J15)</f>
      </c>
      <c r="V4">
        <f>IF(F4=N4,1,0)</f>
        <v>0</v>
      </c>
    </row>
    <row r="5" spans="2:22" ht="15">
      <c r="B5" t="s">
        <v>19</v>
      </c>
      <c r="F5" t="s">
        <v>34</v>
      </c>
      <c r="N5">
        <f>CONCATENATE(кроссворд!K15,кроссворд!K16,кроссворд!K17,кроссворд!K18)</f>
      </c>
      <c r="V5">
        <f>IF(F5=N5,1,0)</f>
        <v>0</v>
      </c>
    </row>
    <row r="6" spans="2:22" ht="15">
      <c r="B6" t="s">
        <v>20</v>
      </c>
      <c r="F6" t="s">
        <v>35</v>
      </c>
      <c r="N6">
        <f>CONCATENATE(кроссворд!L10,кроссворд!L11,кроссворд!L12,кроссворд!L13,кроссворд!L14,кроссворд!L15)</f>
      </c>
      <c r="V6">
        <f>IF(F6=N6,1,0)</f>
        <v>0</v>
      </c>
    </row>
    <row r="7" spans="2:22" ht="15">
      <c r="B7" t="s">
        <v>21</v>
      </c>
      <c r="F7" t="s">
        <v>36</v>
      </c>
      <c r="N7">
        <f>CONCATENATE(кроссворд!M15,кроссворд!M16,кроссворд!M17,кроссворд!M18,кроссворд!M19,кроссворд!M20,кроссворд!M21,кроссворд!M22)</f>
      </c>
      <c r="V7">
        <f>IF(F7=N7,1,0)</f>
        <v>0</v>
      </c>
    </row>
    <row r="8" spans="2:22" ht="15">
      <c r="B8" t="s">
        <v>22</v>
      </c>
      <c r="F8" t="s">
        <v>37</v>
      </c>
      <c r="N8">
        <f>CONCATENATE(кроссворд!N12,кроссворд!N13,кроссворд!N14,кроссворд!N15,кроссворд!N16)</f>
      </c>
      <c r="V8">
        <f>IF(F8=N8,1,0)</f>
        <v>0</v>
      </c>
    </row>
    <row r="9" spans="2:22" ht="15">
      <c r="B9" t="s">
        <v>23</v>
      </c>
      <c r="F9" t="s">
        <v>38</v>
      </c>
      <c r="N9">
        <f>CONCATENATE(кроссворд!O14,кроссворд!O15,кроссворд!O16,кроссворд!O17,кроссворд!O18,кроссворд!O19,кроссворд!O20)</f>
      </c>
      <c r="V9">
        <f>IF(F9=N9,1,0)</f>
        <v>0</v>
      </c>
    </row>
    <row r="10" spans="2:22" ht="15">
      <c r="B10" t="s">
        <v>24</v>
      </c>
      <c r="F10" t="s">
        <v>39</v>
      </c>
      <c r="N10">
        <f>CONCATENATE(кроссворд!P6,кроссворд!P7,кроссворд!P8,кроссворд!P9,кроссворд!P10,кроссворд!P11,кроссворд!P12,кроссворд!P13,кроссворд!P14,кроссворд!P15,кроссворд!P16,кроссворд!P17)</f>
      </c>
      <c r="V10">
        <f>IF(F10=N10,1,0)</f>
        <v>0</v>
      </c>
    </row>
    <row r="11" spans="2:22" ht="15">
      <c r="B11" t="s">
        <v>25</v>
      </c>
      <c r="F11" t="s">
        <v>40</v>
      </c>
      <c r="N11">
        <f>CONCATENATE(кроссворд!Q15,кроссворд!Q16,кроссворд!Q17,кроссворд!Q18,кроссворд!Q19,кроссворд!Q20,кроссворд!Q21,кроссворд!Q22)</f>
      </c>
      <c r="V11">
        <f>IF(F11=N11,1,0)</f>
        <v>0</v>
      </c>
    </row>
    <row r="12" spans="2:22" ht="15">
      <c r="B12" t="s">
        <v>26</v>
      </c>
      <c r="F12" t="s">
        <v>41</v>
      </c>
      <c r="N12">
        <f>CONCATENATE(кроссворд!R11,кроссворд!R12,кроссворд!R13,кроссворд!R14,кроссворд!R15,кроссворд!R16,кроссворд!R17)</f>
      </c>
      <c r="V12">
        <f>IF(F12=N12,1,0)</f>
        <v>0</v>
      </c>
    </row>
    <row r="13" spans="2:22" ht="15">
      <c r="B13" t="s">
        <v>27</v>
      </c>
      <c r="F13" t="s">
        <v>42</v>
      </c>
      <c r="N13">
        <f>CONCATENATE(кроссворд!S15,кроссворд!S16,кроссворд!S17,кроссворд!S18,кроссворд!S19,кроссворд!S20,кроссворд!S21,кроссворд!S22,кроссворд!S23)</f>
      </c>
      <c r="V13">
        <f>IF(F13=N13,1,0)</f>
        <v>0</v>
      </c>
    </row>
    <row r="14" spans="2:22" ht="15">
      <c r="B14" t="s">
        <v>28</v>
      </c>
      <c r="F14" t="s">
        <v>43</v>
      </c>
      <c r="N14">
        <f>CONCATENATE(кроссворд!T10,кроссворд!T11,кроссворд!T12,кроссворд!T13,кроссворд!T14,кроссворд!T15,кроссворд!T16,кроссворд!T17,кроссворд!T18)</f>
      </c>
      <c r="V14">
        <f>IF(F14=N14,1,0)</f>
        <v>0</v>
      </c>
    </row>
    <row r="15" spans="2:22" ht="15">
      <c r="B15" t="s">
        <v>29</v>
      </c>
      <c r="F15" t="s">
        <v>44</v>
      </c>
      <c r="N15">
        <f>CONCATENATE(кроссворд!U14,кроссворд!U15,кроссворд!U16,кроссворд!U17,кроссворд!U18)</f>
      </c>
      <c r="V15">
        <f>IF(F15=N15,1,0)</f>
        <v>0</v>
      </c>
    </row>
    <row r="16" spans="2:22" ht="15">
      <c r="B16" t="s">
        <v>30</v>
      </c>
      <c r="F16" t="s">
        <v>45</v>
      </c>
      <c r="N16">
        <f>CONCATENATE(кроссворд!V11,кроссворд!V12,кроссворд!V13,кроссворд!V14,кроссворд!V15)</f>
      </c>
      <c r="V16">
        <f>IF(F16=N16,1,0)</f>
        <v>0</v>
      </c>
    </row>
    <row r="18" spans="14:22" ht="15">
      <c r="N18" t="s">
        <v>48</v>
      </c>
      <c r="V18">
        <f>SUM(V3:V17)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7"/>
  <sheetViews>
    <sheetView zoomScalePageLayoutView="0" workbookViewId="0" topLeftCell="A1">
      <selection activeCell="A1" sqref="A1"/>
    </sheetView>
  </sheetViews>
  <sheetFormatPr defaultColWidth="3.7109375" defaultRowHeight="15"/>
  <cols>
    <col min="1" max="19" width="3.7109375" style="0" customWidth="1"/>
    <col min="20" max="20" width="4.57421875" style="0" bestFit="1" customWidth="1"/>
  </cols>
  <sheetData>
    <row r="1" ht="15">
      <c r="F1" t="s">
        <v>47</v>
      </c>
    </row>
    <row r="2" spans="2:6" ht="15">
      <c r="B2" t="s">
        <v>17</v>
      </c>
      <c r="F2">
        <f>обработка!V3</f>
        <v>0</v>
      </c>
    </row>
    <row r="3" spans="2:6" ht="15">
      <c r="B3" t="s">
        <v>18</v>
      </c>
      <c r="F3">
        <f>обработка!V4</f>
        <v>0</v>
      </c>
    </row>
    <row r="4" spans="2:6" ht="15">
      <c r="B4" t="s">
        <v>19</v>
      </c>
      <c r="F4">
        <f>обработка!V5</f>
        <v>0</v>
      </c>
    </row>
    <row r="5" spans="2:6" ht="15">
      <c r="B5" t="s">
        <v>20</v>
      </c>
      <c r="F5">
        <f>обработка!V6</f>
        <v>0</v>
      </c>
    </row>
    <row r="6" spans="2:6" ht="15">
      <c r="B6" t="s">
        <v>21</v>
      </c>
      <c r="F6">
        <f>обработка!V7</f>
        <v>0</v>
      </c>
    </row>
    <row r="7" spans="2:20" ht="36">
      <c r="B7" t="s">
        <v>22</v>
      </c>
      <c r="F7">
        <f>обработка!V8</f>
        <v>0</v>
      </c>
      <c r="T7" s="14">
        <f>IF(F17&lt;6,2,IF(F17&lt;8,3,IF(F17&lt;10,4,IF(F17=F17,5))))</f>
        <v>2</v>
      </c>
    </row>
    <row r="8" spans="2:6" ht="15">
      <c r="B8" t="s">
        <v>23</v>
      </c>
      <c r="F8">
        <f>обработка!V7</f>
        <v>0</v>
      </c>
    </row>
    <row r="9" spans="2:6" ht="15">
      <c r="B9" t="s">
        <v>24</v>
      </c>
      <c r="F9">
        <f>обработка!V10</f>
        <v>0</v>
      </c>
    </row>
    <row r="10" spans="2:6" ht="15">
      <c r="B10" t="s">
        <v>25</v>
      </c>
      <c r="F10">
        <f>обработка!V11</f>
        <v>0</v>
      </c>
    </row>
    <row r="11" spans="2:6" ht="15">
      <c r="B11" t="s">
        <v>26</v>
      </c>
      <c r="F11">
        <f>обработка!V12</f>
        <v>0</v>
      </c>
    </row>
    <row r="12" spans="2:6" ht="15">
      <c r="B12" t="s">
        <v>27</v>
      </c>
      <c r="F12">
        <f>обработка!V13</f>
        <v>0</v>
      </c>
    </row>
    <row r="13" spans="2:6" ht="15">
      <c r="B13" t="s">
        <v>28</v>
      </c>
      <c r="F13">
        <f>обработка!V14</f>
        <v>0</v>
      </c>
    </row>
    <row r="14" spans="2:6" ht="15">
      <c r="B14" t="s">
        <v>29</v>
      </c>
      <c r="F14">
        <f>обработка!V15</f>
        <v>0</v>
      </c>
    </row>
    <row r="15" spans="2:6" ht="15">
      <c r="B15" t="s">
        <v>30</v>
      </c>
      <c r="F15">
        <f>обработка!V16</f>
        <v>0</v>
      </c>
    </row>
    <row r="17" spans="2:6" ht="15">
      <c r="B17" t="s">
        <v>48</v>
      </c>
      <c r="F17">
        <f>обработка!V18</f>
        <v>0</v>
      </c>
    </row>
  </sheetData>
  <sheetProtection password="CF5E" sheet="1" objects="1" scenarios="1" selectLockedCells="1" selectUnlockedCells="1"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2010-01-03T18:39:55Z</cp:lastPrinted>
  <dcterms:created xsi:type="dcterms:W3CDTF">2010-01-03T18:05:12Z</dcterms:created>
  <dcterms:modified xsi:type="dcterms:W3CDTF">2010-01-03T19:32:06Z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