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3510" windowHeight="2430" activeTab="0"/>
  </bookViews>
  <sheets>
    <sheet name="главная" sheetId="1" r:id="rId1"/>
    <sheet name="кроссворд" sheetId="2" r:id="rId2"/>
    <sheet name="тест" sheetId="3" r:id="rId3"/>
    <sheet name="графики" sheetId="4" r:id="rId4"/>
    <sheet name="дом.задание" sheetId="5" r:id="rId5"/>
    <sheet name="тест расчеты" sheetId="6" r:id="rId6"/>
    <sheet name="расчеты2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2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Тестирование I. Решение квадратных уравнений</t>
        </r>
      </text>
    </comment>
    <comment ref="L2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Тестирование II. Нахождение графического решения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J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уравнение вида a*x*x-bx+c=0 называется …?</t>
        </r>
      </text>
    </comment>
    <comment ref="H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График квадратичной функции?</t>
        </r>
      </text>
    </comment>
    <comment ref="F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выражение b*b-4ac</t>
        </r>
      </text>
    </comment>
    <comment ref="M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Различать буквы е и ё не надо, заполнять кроссворд следует маленькими буквами.
Чтобы увидеть вопрос, наведите указатель мыши на слово</t>
        </r>
      </text>
    </comment>
    <comment ref="H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Квадратное уравнение, у которого первый коэффициент равен 1?</t>
        </r>
      </text>
    </comment>
    <comment ref="E1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Значение переменной, при котором квадратное уравнение равно нулю называется?</t>
        </r>
      </text>
    </comment>
    <comment ref="K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Сумма корней приведенного квадратного уравнения равна второму коэффициенту, взятому с противоположным знаком, а произведение корней равно свободному члену?</t>
        </r>
      </text>
    </comment>
    <comment ref="H1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если в квадратном уравнение хотя бы один из коэффициентов
b или c равен нулю, то такое уравнение называется . . .?   </t>
        </r>
      </text>
    </comment>
    <comment ref="C1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Равенство, содержащие неизвестное?</t>
        </r>
      </text>
    </comment>
    <comment ref="F2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Число a, b или c это …?</t>
        </r>
      </text>
    </comment>
  </commentList>
</comments>
</file>

<file path=xl/sharedStrings.xml><?xml version="1.0" encoding="utf-8"?>
<sst xmlns="http://schemas.openxmlformats.org/spreadsheetml/2006/main" count="58" uniqueCount="49">
  <si>
    <t>Правильно</t>
  </si>
  <si>
    <t>Введено</t>
  </si>
  <si>
    <t>Результат</t>
  </si>
  <si>
    <t>ОЦЕНКА:</t>
  </si>
  <si>
    <t xml:space="preserve">1. Для уравнения 7x^2-2x+1=0 приведенным является уравнение x^2+2x/7-1/7=0? </t>
  </si>
  <si>
    <t>2. Не решая уравнения x^2-9x-4=0, можно сказать, что корни его имеют противоположные знаки?</t>
  </si>
  <si>
    <t>3. Числа 8 и -3 являются корнями уравнения x^2-5x-24=0?</t>
  </si>
  <si>
    <t>4. Уравнение x^2=16/25 имеет корни x=4/5, x=-4/5?</t>
  </si>
  <si>
    <t>5. Если a=6, b=-4, c=2 - коэффициенты квадратного уравнения, то оно запишется так: 6x^2+4x+2?</t>
  </si>
  <si>
    <t>6. Уравнение 4x^2-5x+2 имеет два различных действительных корня?</t>
  </si>
  <si>
    <t>7. Уравнение (x-2)(8x+1) имеет корни x=2 и x=-8?</t>
  </si>
  <si>
    <t>8. Уравнение x^2+4x+m не имеет действительных корней, если m&gt;4?</t>
  </si>
  <si>
    <t>9. (x^2-7x+12)/(x^2-4x+3)=(x-4)/(x-1)?</t>
  </si>
  <si>
    <t>да</t>
  </si>
  <si>
    <t>нет</t>
  </si>
  <si>
    <t>10. Если периметр прямоугольника равен 26 см, а площадь - 40 см^2, стороны имеют длины 5 см и 8см?</t>
  </si>
  <si>
    <t>в</t>
  </si>
  <si>
    <t>ПРИМЕЧАНИЕ</t>
  </si>
  <si>
    <t>ОЦЕНКА</t>
  </si>
  <si>
    <t>ПРОЙТИ ТЕСТ</t>
  </si>
  <si>
    <t>РАЗГАДАТЬ КРОССВОРД</t>
  </si>
  <si>
    <t>ТЕОРЕТИЧЕСКИЙ МАТЕРИАЛ</t>
  </si>
  <si>
    <t>СТРУКТУРА УРОКА</t>
  </si>
  <si>
    <t>ВЕРНУТЬСЯ НА ГЛАВНУЮ</t>
  </si>
  <si>
    <t>ИСТОРИЧЕСКИЙ МАТЕРИАЛ</t>
  </si>
  <si>
    <t>x^2=x+2</t>
  </si>
  <si>
    <t>x^2=-0,4x+2</t>
  </si>
  <si>
    <t xml:space="preserve">                                                                                                                                       </t>
  </si>
  <si>
    <t xml:space="preserve">                                </t>
  </si>
  <si>
    <t xml:space="preserve">                             </t>
  </si>
  <si>
    <t xml:space="preserve">             </t>
  </si>
  <si>
    <t xml:space="preserve">       </t>
  </si>
  <si>
    <t xml:space="preserve">                                              </t>
  </si>
  <si>
    <t>x^2-9=0</t>
  </si>
  <si>
    <t>Найдите соответствующий график функции, указав ее номер</t>
  </si>
  <si>
    <t>Графическим решением уравнения x^2=-0,4x+2 является график под №?</t>
  </si>
  <si>
    <t>Графическим решением уравнения x^2-9=0  является график под №?</t>
  </si>
  <si>
    <t>Графическим решением уравнения -2x^2+5x=0  является график под №?</t>
  </si>
  <si>
    <t>Графическим решением уравнения -0,5x^2=-5  является график под №?</t>
  </si>
  <si>
    <t>правильно</t>
  </si>
  <si>
    <t>введено</t>
  </si>
  <si>
    <t>результат</t>
  </si>
  <si>
    <t>Графическим решением уравнения x^2=x+2  является график под №?</t>
  </si>
  <si>
    <t>ВАША ОЦЕНКА:</t>
  </si>
  <si>
    <t xml:space="preserve">НАЙТИ ГРАФИЧЕСКОЕ РЕШЕНИЕ </t>
  </si>
  <si>
    <t xml:space="preserve">ОЦЕНКА ЗА УРОК: </t>
  </si>
  <si>
    <t xml:space="preserve">Найти квадратные уравнения, которые можно решить устно, используя 
изученный материал.
</t>
  </si>
  <si>
    <t>Домашнее задание</t>
  </si>
  <si>
    <t xml:space="preserve"> §19-20, №809( в,г)  ,№814(в,г), №,819 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</si>
</sst>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2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4"/>
      <color indexed="12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u val="single"/>
      <sz val="12"/>
      <color indexed="12"/>
      <name val="Arial Cyr"/>
      <family val="0"/>
    </font>
    <font>
      <sz val="10"/>
      <color indexed="62"/>
      <name val="Arial Cyr"/>
      <family val="0"/>
    </font>
    <font>
      <u val="single"/>
      <sz val="20"/>
      <color indexed="62"/>
      <name val="Arial Cyr"/>
      <family val="0"/>
    </font>
    <font>
      <sz val="20"/>
      <color indexed="62"/>
      <name val="Arial Cyr"/>
      <family val="0"/>
    </font>
    <font>
      <sz val="5.75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0"/>
      <color indexed="18"/>
      <name val="Arial Cyr"/>
      <family val="0"/>
    </font>
    <font>
      <sz val="10"/>
      <color indexed="10"/>
      <name val="Arial Cyr"/>
      <family val="0"/>
    </font>
    <font>
      <b/>
      <sz val="20"/>
      <color indexed="10"/>
      <name val="Arial Cyr"/>
      <family val="0"/>
    </font>
    <font>
      <sz val="10"/>
      <color indexed="9"/>
      <name val="Arial Cyr"/>
      <family val="0"/>
    </font>
    <font>
      <u val="single"/>
      <sz val="20"/>
      <color indexed="12"/>
      <name val="Arial Cyr"/>
      <family val="0"/>
    </font>
    <font>
      <b/>
      <u val="single"/>
      <sz val="20"/>
      <color indexed="18"/>
      <name val="Arial Cyr"/>
      <family val="0"/>
    </font>
    <font>
      <u val="single"/>
      <sz val="22"/>
      <color indexed="18"/>
      <name val="Arial Cyr"/>
      <family val="0"/>
    </font>
    <font>
      <sz val="10"/>
      <color indexed="17"/>
      <name val="Arial Cyr"/>
      <family val="0"/>
    </font>
    <font>
      <u val="single"/>
      <sz val="10"/>
      <name val="Arial Cyr"/>
      <family val="0"/>
    </font>
    <font>
      <sz val="20"/>
      <color indexed="12"/>
      <name val="Arial Cyr"/>
      <family val="0"/>
    </font>
    <font>
      <sz val="10"/>
      <color indexed="12"/>
      <name val="Arial Cyr"/>
      <family val="0"/>
    </font>
    <font>
      <sz val="10"/>
      <color indexed="49"/>
      <name val="Arial Cyr"/>
      <family val="0"/>
    </font>
    <font>
      <b/>
      <i/>
      <u val="single"/>
      <sz val="20"/>
      <color indexed="49"/>
      <name val="Arial Cyr"/>
      <family val="0"/>
    </font>
    <font>
      <b/>
      <i/>
      <sz val="20"/>
      <color indexed="49"/>
      <name val="Arial Cyr"/>
      <family val="0"/>
    </font>
    <font>
      <b/>
      <i/>
      <sz val="10"/>
      <color indexed="49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 hidden="1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/>
    </xf>
    <xf numFmtId="0" fontId="0" fillId="3" borderId="0" xfId="0" applyFill="1" applyAlignment="1">
      <alignment/>
    </xf>
    <xf numFmtId="0" fontId="9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0" fillId="2" borderId="0" xfId="15" applyFont="1" applyFill="1" applyAlignment="1">
      <alignment/>
    </xf>
    <xf numFmtId="0" fontId="13" fillId="0" borderId="0" xfId="0" applyFont="1" applyAlignment="1">
      <alignment horizontal="center"/>
    </xf>
    <xf numFmtId="0" fontId="14" fillId="2" borderId="0" xfId="0" applyFont="1" applyFill="1" applyAlignment="1">
      <alignment horizontal="left"/>
    </xf>
    <xf numFmtId="0" fontId="14" fillId="4" borderId="0" xfId="0" applyFont="1" applyFill="1" applyAlignment="1">
      <alignment/>
    </xf>
    <xf numFmtId="0" fontId="0" fillId="5" borderId="0" xfId="0" applyFill="1" applyAlignment="1">
      <alignment/>
    </xf>
    <xf numFmtId="0" fontId="13" fillId="5" borderId="0" xfId="0" applyFont="1" applyFill="1" applyAlignment="1">
      <alignment/>
    </xf>
    <xf numFmtId="0" fontId="15" fillId="2" borderId="0" xfId="0" applyFont="1" applyFill="1" applyAlignment="1">
      <alignment/>
    </xf>
    <xf numFmtId="0" fontId="15" fillId="0" borderId="0" xfId="0" applyFont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Alignment="1">
      <alignment/>
    </xf>
    <xf numFmtId="0" fontId="21" fillId="2" borderId="0" xfId="15" applyFont="1" applyFill="1" applyAlignment="1">
      <alignment/>
    </xf>
    <xf numFmtId="0" fontId="22" fillId="2" borderId="0" xfId="0" applyFont="1" applyFill="1" applyAlignment="1">
      <alignment/>
    </xf>
    <xf numFmtId="0" fontId="23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24" fillId="2" borderId="0" xfId="0" applyFont="1" applyFill="1" applyAlignment="1">
      <alignment/>
    </xf>
    <xf numFmtId="0" fontId="25" fillId="2" borderId="0" xfId="0" applyFont="1" applyFill="1" applyAlignment="1">
      <alignment/>
    </xf>
    <xf numFmtId="0" fontId="26" fillId="2" borderId="0" xfId="0" applyFont="1" applyFill="1" applyAlignment="1">
      <alignment/>
    </xf>
    <xf numFmtId="0" fontId="0" fillId="4" borderId="1" xfId="0" applyFont="1" applyFill="1" applyBorder="1" applyAlignment="1">
      <alignment horizontal="center"/>
    </xf>
    <xf numFmtId="0" fontId="8" fillId="2" borderId="0" xfId="15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2" borderId="0" xfId="0" applyFill="1" applyAlignment="1" applyProtection="1">
      <alignment horizontal="center"/>
      <protection hidden="1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7" borderId="0" xfId="15" applyFont="1" applyFill="1" applyAlignment="1">
      <alignment horizontal="center"/>
    </xf>
    <xf numFmtId="0" fontId="27" fillId="2" borderId="0" xfId="15" applyFont="1" applyFill="1" applyAlignment="1">
      <alignment horizontal="left"/>
    </xf>
    <xf numFmtId="0" fontId="28" fillId="2" borderId="0" xfId="0" applyFont="1" applyFill="1" applyAlignment="1">
      <alignment horizontal="left"/>
    </xf>
    <xf numFmtId="0" fontId="27" fillId="2" borderId="0" xfId="15" applyFont="1" applyFill="1" applyAlignment="1">
      <alignment/>
    </xf>
    <xf numFmtId="0" fontId="27" fillId="2" borderId="0" xfId="15" applyFont="1" applyFill="1" applyAlignment="1">
      <alignment/>
    </xf>
    <xf numFmtId="0" fontId="29" fillId="2" borderId="0" xfId="0" applyFont="1" applyFill="1" applyAlignment="1">
      <alignment/>
    </xf>
    <xf numFmtId="0" fontId="30" fillId="2" borderId="0" xfId="0" applyFont="1" applyFill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расчеты2!$A$19:$A$29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расчеты2!$B$19:$B$29</c:f>
              <c:numCache>
                <c:ptCount val="11"/>
                <c:pt idx="0">
                  <c:v>25</c:v>
                </c:pt>
                <c:pt idx="1">
                  <c:v>16</c:v>
                </c:pt>
                <c:pt idx="2">
                  <c:v>9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9</c:v>
                </c:pt>
                <c:pt idx="9">
                  <c:v>16</c:v>
                </c:pt>
                <c:pt idx="10">
                  <c:v>25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расчеты2!$A$19:$A$29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расчеты2!$C$19:$C$29</c:f>
              <c:numCache>
                <c:ptCount val="11"/>
                <c:pt idx="0">
                  <c:v>4</c:v>
                </c:pt>
                <c:pt idx="1">
                  <c:v>3.6</c:v>
                </c:pt>
                <c:pt idx="2">
                  <c:v>3.2</c:v>
                </c:pt>
                <c:pt idx="3">
                  <c:v>2.8</c:v>
                </c:pt>
                <c:pt idx="4">
                  <c:v>2.4</c:v>
                </c:pt>
                <c:pt idx="5">
                  <c:v>2</c:v>
                </c:pt>
                <c:pt idx="6">
                  <c:v>1.6</c:v>
                </c:pt>
                <c:pt idx="7">
                  <c:v>1.2</c:v>
                </c:pt>
                <c:pt idx="8">
                  <c:v>0.7999999999999998</c:v>
                </c:pt>
                <c:pt idx="9">
                  <c:v>0.3999999999999999</c:v>
                </c:pt>
                <c:pt idx="10">
                  <c:v>0</c:v>
                </c:pt>
              </c:numCache>
            </c:numRef>
          </c:yVal>
          <c:smooth val="1"/>
        </c:ser>
        <c:axId val="46969735"/>
        <c:axId val="20074432"/>
      </c:scatterChart>
      <c:valAx>
        <c:axId val="46969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74432"/>
        <c:crosses val="autoZero"/>
        <c:crossBetween val="midCat"/>
        <c:dispUnits/>
      </c:valAx>
      <c:valAx>
        <c:axId val="20074432"/>
        <c:scaling>
          <c:orientation val="minMax"/>
          <c:max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69735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расчеты2!$F$18:$F$28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расчеты2!$G$18:$G$28</c:f>
              <c:numCache>
                <c:ptCount val="11"/>
                <c:pt idx="0">
                  <c:v>25</c:v>
                </c:pt>
                <c:pt idx="1">
                  <c:v>16</c:v>
                </c:pt>
                <c:pt idx="2">
                  <c:v>9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9</c:v>
                </c:pt>
                <c:pt idx="9">
                  <c:v>16</c:v>
                </c:pt>
                <c:pt idx="10">
                  <c:v>25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расчеты2!$F$18:$F$28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расчеты2!$H$18:$H$28</c:f>
              <c:numCache>
                <c:ptCount val="11"/>
                <c:pt idx="0">
                  <c:v>-14</c:v>
                </c:pt>
                <c:pt idx="1">
                  <c:v>-13</c:v>
                </c:pt>
                <c:pt idx="2">
                  <c:v>-12</c:v>
                </c:pt>
                <c:pt idx="3">
                  <c:v>-11</c:v>
                </c:pt>
                <c:pt idx="4">
                  <c:v>-10</c:v>
                </c:pt>
                <c:pt idx="5">
                  <c:v>-9</c:v>
                </c:pt>
                <c:pt idx="6">
                  <c:v>-8</c:v>
                </c:pt>
                <c:pt idx="7">
                  <c:v>-7</c:v>
                </c:pt>
                <c:pt idx="8">
                  <c:v>-6</c:v>
                </c:pt>
                <c:pt idx="9">
                  <c:v>-5</c:v>
                </c:pt>
                <c:pt idx="10">
                  <c:v>-4</c:v>
                </c:pt>
              </c:numCache>
            </c:numRef>
          </c:yVal>
          <c:smooth val="1"/>
        </c:ser>
        <c:axId val="46452161"/>
        <c:axId val="15416266"/>
      </c:scatterChart>
      <c:valAx>
        <c:axId val="46452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16266"/>
        <c:crosses val="autoZero"/>
        <c:crossBetween val="midCat"/>
        <c:dispUnits/>
      </c:valAx>
      <c:valAx>
        <c:axId val="154162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521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расчеты2!$J$18:$J$28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расчеты2!$K$18:$K$28</c:f>
              <c:numCache>
                <c:ptCount val="11"/>
                <c:pt idx="0">
                  <c:v>25</c:v>
                </c:pt>
                <c:pt idx="1">
                  <c:v>16</c:v>
                </c:pt>
                <c:pt idx="2">
                  <c:v>9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9</c:v>
                </c:pt>
                <c:pt idx="9">
                  <c:v>16</c:v>
                </c:pt>
                <c:pt idx="10">
                  <c:v>25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расчеты2!$J$18:$J$28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расчеты2!$L$18:$L$28</c:f>
              <c:numCach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</c:numCache>
            </c:numRef>
          </c:yVal>
          <c:smooth val="1"/>
        </c:ser>
        <c:axId val="4528667"/>
        <c:axId val="40758004"/>
      </c:scatterChart>
      <c:valAx>
        <c:axId val="452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58004"/>
        <c:crosses val="autoZero"/>
        <c:crossBetween val="midCat"/>
        <c:dispUnits/>
        <c:majorUnit val="1"/>
      </c:valAx>
      <c:valAx>
        <c:axId val="40758004"/>
        <c:scaling>
          <c:orientation val="minMax"/>
          <c:max val="1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8667"/>
        <c:crosses val="autoZero"/>
        <c:crossBetween val="midCat"/>
        <c:dispUnits/>
        <c:majorUnit val="3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расчеты2!$A$33:$A$43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расчеты2!$B$33:$B$43</c:f>
              <c:numCache>
                <c:ptCount val="11"/>
                <c:pt idx="0">
                  <c:v>-50</c:v>
                </c:pt>
                <c:pt idx="1">
                  <c:v>-32</c:v>
                </c:pt>
                <c:pt idx="2">
                  <c:v>-18</c:v>
                </c:pt>
                <c:pt idx="3">
                  <c:v>-8</c:v>
                </c:pt>
                <c:pt idx="4">
                  <c:v>-2</c:v>
                </c:pt>
                <c:pt idx="5">
                  <c:v>0</c:v>
                </c:pt>
                <c:pt idx="6">
                  <c:v>-2</c:v>
                </c:pt>
                <c:pt idx="7">
                  <c:v>-8</c:v>
                </c:pt>
                <c:pt idx="8">
                  <c:v>-18</c:v>
                </c:pt>
                <c:pt idx="9">
                  <c:v>-32</c:v>
                </c:pt>
                <c:pt idx="10">
                  <c:v>-50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расчеты2!$A$33:$A$43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расчеты2!$C$33:$C$43</c:f>
              <c:numCache>
                <c:ptCount val="11"/>
                <c:pt idx="0">
                  <c:v>25</c:v>
                </c:pt>
                <c:pt idx="1">
                  <c:v>20</c:v>
                </c:pt>
                <c:pt idx="2">
                  <c:v>15</c:v>
                </c:pt>
                <c:pt idx="3">
                  <c:v>10</c:v>
                </c:pt>
                <c:pt idx="4">
                  <c:v>5</c:v>
                </c:pt>
                <c:pt idx="5">
                  <c:v>0</c:v>
                </c:pt>
                <c:pt idx="6">
                  <c:v>-5</c:v>
                </c:pt>
                <c:pt idx="7">
                  <c:v>-10</c:v>
                </c:pt>
                <c:pt idx="8">
                  <c:v>-15</c:v>
                </c:pt>
                <c:pt idx="9">
                  <c:v>-20</c:v>
                </c:pt>
                <c:pt idx="10">
                  <c:v>-25</c:v>
                </c:pt>
              </c:numCache>
            </c:numRef>
          </c:yVal>
          <c:smooth val="1"/>
        </c:ser>
        <c:axId val="31277717"/>
        <c:axId val="13063998"/>
      </c:scatterChart>
      <c:valAx>
        <c:axId val="3127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63998"/>
        <c:crosses val="autoZero"/>
        <c:crossBetween val="midCat"/>
        <c:dispUnits/>
      </c:valAx>
      <c:valAx>
        <c:axId val="13063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777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расчеты2!$E$33:$E$43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расчеты2!$F$33:$F$43</c:f>
              <c:numCache>
                <c:ptCount val="11"/>
                <c:pt idx="0">
                  <c:v>-12.5</c:v>
                </c:pt>
                <c:pt idx="1">
                  <c:v>-8</c:v>
                </c:pt>
                <c:pt idx="2">
                  <c:v>-4.5</c:v>
                </c:pt>
                <c:pt idx="3">
                  <c:v>-2</c:v>
                </c:pt>
                <c:pt idx="4">
                  <c:v>-0.5</c:v>
                </c:pt>
                <c:pt idx="5">
                  <c:v>0</c:v>
                </c:pt>
                <c:pt idx="6">
                  <c:v>-0.5</c:v>
                </c:pt>
                <c:pt idx="7">
                  <c:v>-2</c:v>
                </c:pt>
                <c:pt idx="8">
                  <c:v>-4.5</c:v>
                </c:pt>
                <c:pt idx="9">
                  <c:v>-8</c:v>
                </c:pt>
                <c:pt idx="10">
                  <c:v>-12.5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расчеты2!$E$33:$E$43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расчеты2!$G$33:$G$43</c:f>
              <c:numCache>
                <c:ptCount val="11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-5</c:v>
                </c:pt>
                <c:pt idx="6">
                  <c:v>-5</c:v>
                </c:pt>
                <c:pt idx="7">
                  <c:v>-5</c:v>
                </c:pt>
                <c:pt idx="8">
                  <c:v>-5</c:v>
                </c:pt>
                <c:pt idx="9">
                  <c:v>-5</c:v>
                </c:pt>
                <c:pt idx="10">
                  <c:v>-5</c:v>
                </c:pt>
              </c:numCache>
            </c:numRef>
          </c:yVal>
          <c:smooth val="1"/>
        </c:ser>
        <c:axId val="50467119"/>
        <c:axId val="51550888"/>
      </c:scatterChart>
      <c:valAx>
        <c:axId val="50467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50888"/>
        <c:crosses val="autoZero"/>
        <c:crossBetween val="midCat"/>
        <c:dispUnits/>
      </c:valAx>
      <c:valAx>
        <c:axId val="515508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671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4</xdr:row>
      <xdr:rowOff>9525</xdr:rowOff>
    </xdr:from>
    <xdr:to>
      <xdr:col>11</xdr:col>
      <xdr:colOff>114300</xdr:colOff>
      <xdr:row>8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114550" y="657225"/>
          <a:ext cx="5543550" cy="704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КВАДРАТНЫЕ УРАВНЕНИЯ</a:t>
          </a:r>
        </a:p>
      </xdr:txBody>
    </xdr:sp>
    <xdr:clientData/>
  </xdr:twoCellAnchor>
  <xdr:twoCellAnchor>
    <xdr:from>
      <xdr:col>10</xdr:col>
      <xdr:colOff>76200</xdr:colOff>
      <xdr:row>11</xdr:row>
      <xdr:rowOff>19050</xdr:rowOff>
    </xdr:from>
    <xdr:to>
      <xdr:col>11</xdr:col>
      <xdr:colOff>28575</xdr:colOff>
      <xdr:row>11</xdr:row>
      <xdr:rowOff>323850</xdr:rowOff>
    </xdr:to>
    <xdr:sp>
      <xdr:nvSpPr>
        <xdr:cNvPr id="2" name="AutoShape 13"/>
        <xdr:cNvSpPr>
          <a:spLocks/>
        </xdr:cNvSpPr>
      </xdr:nvSpPr>
      <xdr:spPr>
        <a:xfrm>
          <a:off x="6934200" y="1800225"/>
          <a:ext cx="638175" cy="304800"/>
        </a:xfrm>
        <a:prstGeom prst="stripedRightArrow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66675</xdr:colOff>
      <xdr:row>14</xdr:row>
      <xdr:rowOff>9525</xdr:rowOff>
    </xdr:from>
    <xdr:to>
      <xdr:col>11</xdr:col>
      <xdr:colOff>19050</xdr:colOff>
      <xdr:row>14</xdr:row>
      <xdr:rowOff>323850</xdr:rowOff>
    </xdr:to>
    <xdr:sp>
      <xdr:nvSpPr>
        <xdr:cNvPr id="3" name="AutoShape 14"/>
        <xdr:cNvSpPr>
          <a:spLocks/>
        </xdr:cNvSpPr>
      </xdr:nvSpPr>
      <xdr:spPr>
        <a:xfrm>
          <a:off x="6924675" y="2447925"/>
          <a:ext cx="638175" cy="314325"/>
        </a:xfrm>
        <a:prstGeom prst="striped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85725</xdr:colOff>
      <xdr:row>16</xdr:row>
      <xdr:rowOff>9525</xdr:rowOff>
    </xdr:from>
    <xdr:to>
      <xdr:col>11</xdr:col>
      <xdr:colOff>47625</xdr:colOff>
      <xdr:row>16</xdr:row>
      <xdr:rowOff>323850</xdr:rowOff>
    </xdr:to>
    <xdr:sp>
      <xdr:nvSpPr>
        <xdr:cNvPr id="4" name="AutoShape 15"/>
        <xdr:cNvSpPr>
          <a:spLocks/>
        </xdr:cNvSpPr>
      </xdr:nvSpPr>
      <xdr:spPr>
        <a:xfrm>
          <a:off x="6943725" y="3114675"/>
          <a:ext cx="647700" cy="314325"/>
        </a:xfrm>
        <a:prstGeom prst="striped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485775</xdr:colOff>
      <xdr:row>19</xdr:row>
      <xdr:rowOff>266700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0" y="9525"/>
          <a:ext cx="485775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9525</xdr:rowOff>
    </xdr:from>
    <xdr:to>
      <xdr:col>7</xdr:col>
      <xdr:colOff>133350</xdr:colOff>
      <xdr:row>2</xdr:row>
      <xdr:rowOff>114300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"/>
          <a:ext cx="4467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457200</xdr:colOff>
      <xdr:row>0</xdr:row>
      <xdr:rowOff>0</xdr:rowOff>
    </xdr:from>
    <xdr:to>
      <xdr:col>14</xdr:col>
      <xdr:colOff>257175</xdr:colOff>
      <xdr:row>19</xdr:row>
      <xdr:rowOff>257175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9372600" y="0"/>
          <a:ext cx="485775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13</xdr:col>
      <xdr:colOff>485775</xdr:colOff>
      <xdr:row>2</xdr:row>
      <xdr:rowOff>104775</xdr:rowOff>
    </xdr:to>
    <xdr:pic>
      <xdr:nvPicPr>
        <xdr:cNvPr id="8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4486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476250</xdr:colOff>
      <xdr:row>19</xdr:row>
      <xdr:rowOff>209550</xdr:rowOff>
    </xdr:from>
    <xdr:to>
      <xdr:col>14</xdr:col>
      <xdr:colOff>266700</xdr:colOff>
      <xdr:row>38</xdr:row>
      <xdr:rowOff>133350</xdr:rowOff>
    </xdr:to>
    <xdr:pic>
      <xdr:nvPicPr>
        <xdr:cNvPr id="9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 flipV="1">
          <a:off x="9391650" y="3971925"/>
          <a:ext cx="485775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247650</xdr:rowOff>
    </xdr:from>
    <xdr:to>
      <xdr:col>0</xdr:col>
      <xdr:colOff>485775</xdr:colOff>
      <xdr:row>38</xdr:row>
      <xdr:rowOff>142875</xdr:rowOff>
    </xdr:to>
    <xdr:pic>
      <xdr:nvPicPr>
        <xdr:cNvPr id="10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0" y="4010025"/>
          <a:ext cx="485775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36</xdr:row>
      <xdr:rowOff>9525</xdr:rowOff>
    </xdr:from>
    <xdr:to>
      <xdr:col>13</xdr:col>
      <xdr:colOff>457200</xdr:colOff>
      <xdr:row>38</xdr:row>
      <xdr:rowOff>123825</xdr:rowOff>
    </xdr:to>
    <xdr:pic>
      <xdr:nvPicPr>
        <xdr:cNvPr id="1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32400000" flipV="1">
          <a:off x="4972050" y="7591425"/>
          <a:ext cx="4400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36</xdr:row>
      <xdr:rowOff>0</xdr:rowOff>
    </xdr:from>
    <xdr:to>
      <xdr:col>7</xdr:col>
      <xdr:colOff>238125</xdr:colOff>
      <xdr:row>38</xdr:row>
      <xdr:rowOff>114300</xdr:rowOff>
    </xdr:to>
    <xdr:pic>
      <xdr:nvPicPr>
        <xdr:cNvPr id="1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32400000" flipV="1">
          <a:off x="447675" y="7581900"/>
          <a:ext cx="4591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85725</xdr:colOff>
      <xdr:row>9</xdr:row>
      <xdr:rowOff>276225</xdr:rowOff>
    </xdr:from>
    <xdr:to>
      <xdr:col>22</xdr:col>
      <xdr:colOff>295275</xdr:colOff>
      <xdr:row>15</xdr:row>
      <xdr:rowOff>276225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rcRect b="8934"/>
        <a:stretch>
          <a:fillRect/>
        </a:stretch>
      </xdr:blipFill>
      <xdr:spPr>
        <a:xfrm>
          <a:off x="5153025" y="3105150"/>
          <a:ext cx="31051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8</xdr:row>
      <xdr:rowOff>285750</xdr:rowOff>
    </xdr:from>
    <xdr:to>
      <xdr:col>14</xdr:col>
      <xdr:colOff>114300</xdr:colOff>
      <xdr:row>16</xdr:row>
      <xdr:rowOff>247650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2800350"/>
          <a:ext cx="35242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8</xdr:row>
      <xdr:rowOff>295275</xdr:rowOff>
    </xdr:from>
    <xdr:to>
      <xdr:col>22</xdr:col>
      <xdr:colOff>304800</xdr:colOff>
      <xdr:row>9</xdr:row>
      <xdr:rowOff>285750</xdr:rowOff>
    </xdr:to>
    <xdr:pic>
      <xdr:nvPicPr>
        <xdr:cNvPr id="3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62550" y="2809875"/>
          <a:ext cx="3105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285750</xdr:colOff>
      <xdr:row>8</xdr:row>
      <xdr:rowOff>295275</xdr:rowOff>
    </xdr:from>
    <xdr:to>
      <xdr:col>23</xdr:col>
      <xdr:colOff>276225</xdr:colOff>
      <xdr:row>15</xdr:row>
      <xdr:rowOff>266700</xdr:rowOff>
    </xdr:to>
    <xdr:pic>
      <xdr:nvPicPr>
        <xdr:cNvPr id="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48650" y="2809875"/>
          <a:ext cx="35242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15</xdr:row>
      <xdr:rowOff>257175</xdr:rowOff>
    </xdr:from>
    <xdr:to>
      <xdr:col>23</xdr:col>
      <xdr:colOff>276225</xdr:colOff>
      <xdr:row>16</xdr:row>
      <xdr:rowOff>247650</xdr:rowOff>
    </xdr:to>
    <xdr:pic>
      <xdr:nvPicPr>
        <xdr:cNvPr id="5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53025" y="4972050"/>
          <a:ext cx="3448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133350</xdr:rowOff>
    </xdr:from>
    <xdr:to>
      <xdr:col>4</xdr:col>
      <xdr:colOff>142875</xdr:colOff>
      <xdr:row>2</xdr:row>
      <xdr:rowOff>152400</xdr:rowOff>
    </xdr:to>
    <xdr:sp>
      <xdr:nvSpPr>
        <xdr:cNvPr id="1" name="AutoShape 28"/>
        <xdr:cNvSpPr>
          <a:spLocks/>
        </xdr:cNvSpPr>
      </xdr:nvSpPr>
      <xdr:spPr>
        <a:xfrm>
          <a:off x="942975" y="133350"/>
          <a:ext cx="194310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Impact"/>
              <a:cs typeface="Impact"/>
            </a:rPr>
            <a:t>ТЕСТ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</xdr:row>
      <xdr:rowOff>9525</xdr:rowOff>
    </xdr:from>
    <xdr:to>
      <xdr:col>12</xdr:col>
      <xdr:colOff>266700</xdr:colOff>
      <xdr:row>14</xdr:row>
      <xdr:rowOff>85725</xdr:rowOff>
    </xdr:to>
    <xdr:graphicFrame>
      <xdr:nvGraphicFramePr>
        <xdr:cNvPr id="1" name="Chart 2"/>
        <xdr:cNvGraphicFramePr/>
      </xdr:nvGraphicFramePr>
      <xdr:xfrm>
        <a:off x="5495925" y="171450"/>
        <a:ext cx="300037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55</xdr:row>
      <xdr:rowOff>19050</xdr:rowOff>
    </xdr:from>
    <xdr:to>
      <xdr:col>12</xdr:col>
      <xdr:colOff>228600</xdr:colOff>
      <xdr:row>66</xdr:row>
      <xdr:rowOff>76200</xdr:rowOff>
    </xdr:to>
    <xdr:graphicFrame>
      <xdr:nvGraphicFramePr>
        <xdr:cNvPr id="2" name="Chart 3"/>
        <xdr:cNvGraphicFramePr/>
      </xdr:nvGraphicFramePr>
      <xdr:xfrm>
        <a:off x="5486400" y="8991600"/>
        <a:ext cx="2971800" cy="183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42</xdr:row>
      <xdr:rowOff>19050</xdr:rowOff>
    </xdr:from>
    <xdr:to>
      <xdr:col>12</xdr:col>
      <xdr:colOff>219075</xdr:colOff>
      <xdr:row>53</xdr:row>
      <xdr:rowOff>123825</xdr:rowOff>
    </xdr:to>
    <xdr:graphicFrame>
      <xdr:nvGraphicFramePr>
        <xdr:cNvPr id="3" name="Chart 4"/>
        <xdr:cNvGraphicFramePr/>
      </xdr:nvGraphicFramePr>
      <xdr:xfrm>
        <a:off x="5495925" y="6886575"/>
        <a:ext cx="2952750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29</xdr:row>
      <xdr:rowOff>28575</xdr:rowOff>
    </xdr:from>
    <xdr:to>
      <xdr:col>12</xdr:col>
      <xdr:colOff>180975</xdr:colOff>
      <xdr:row>41</xdr:row>
      <xdr:rowOff>0</xdr:rowOff>
    </xdr:to>
    <xdr:graphicFrame>
      <xdr:nvGraphicFramePr>
        <xdr:cNvPr id="4" name="Chart 5"/>
        <xdr:cNvGraphicFramePr/>
      </xdr:nvGraphicFramePr>
      <xdr:xfrm>
        <a:off x="5495925" y="4791075"/>
        <a:ext cx="2914650" cy="191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9525</xdr:colOff>
      <xdr:row>15</xdr:row>
      <xdr:rowOff>38100</xdr:rowOff>
    </xdr:from>
    <xdr:to>
      <xdr:col>12</xdr:col>
      <xdr:colOff>228600</xdr:colOff>
      <xdr:row>28</xdr:row>
      <xdr:rowOff>66675</xdr:rowOff>
    </xdr:to>
    <xdr:graphicFrame>
      <xdr:nvGraphicFramePr>
        <xdr:cNvPr id="5" name="Chart 6"/>
        <xdr:cNvGraphicFramePr/>
      </xdr:nvGraphicFramePr>
      <xdr:xfrm>
        <a:off x="5495925" y="2466975"/>
        <a:ext cx="2962275" cy="2200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oleObject" Target="file://C:\Documents%20and%20Settings\&#1040;&#1076;&#1084;&#1080;&#1085;&#1080;&#1089;&#1090;&#1088;&#1072;&#1090;&#1086;&#1088;\&#1056;&#1072;&#1073;&#1086;&#1095;&#1080;&#1081;%20&#1089;&#1090;&#1086;&#1083;\&#1091;&#1088;&#1086;&#1082;\&#1090;&#1077;&#1086;&#1088;&#1077;&#1090;&#1080;&#1095;&#1077;&#1089;&#1082;&#1080;&#1081;%20&#1084;&#1072;&#1090;&#1077;&#1088;&#1080;&#1072;&#1083;.pp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oleObject" Target="file://C:\Documents%20and%20Settings\&#1040;&#1076;&#1084;&#1080;&#1085;&#1080;&#1089;&#1090;&#1088;&#1072;&#1090;&#1086;&#1088;\&#1056;&#1072;&#1073;&#1086;&#1095;&#1080;&#1081;%20&#1089;&#1090;&#1086;&#1083;\&#1091;&#1088;&#1086;&#1082;\&#1048;&#1057;&#1058;&#1054;&#1056;&#1048;&#1063;&#1045;&#1057;&#1050;&#1048;&#1045;%20&#1057;&#1042;&#1045;&#1044;&#1045;&#1053;&#1048;&#1071;.ppt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oleObject" Target="file://C:\Documents%20and%20Settings\&#1040;&#1076;&#1084;&#1080;&#1085;&#1080;&#1089;&#1090;&#1088;&#1072;&#1090;&#1086;&#1088;\&#1056;&#1072;&#1073;&#1086;&#1095;&#1080;&#1081;%20&#1089;&#1090;&#1086;&#1083;\&#1091;&#1088;&#1086;&#1082;\&#1089;&#1090;&#1088;&#1091;&#1082;&#1090;&#1091;&#1088;&#1072;%20&#1091;&#1088;&#1086;&#1082;&#1072;.ppt" TargetMode="External" /></Relationships>
</file>

<file path=xl/externalLinks/externalLink1.xml><?xml version="1.0" encoding="utf-8"?>
<externalLink xmlns="http://schemas.openxmlformats.org/spreadsheetml/2006/main">
  <oleLink xmlns:r="http://schemas.openxmlformats.org/officeDocument/2006/relationships" r:id="rId1" progId="PowerPoint.Show.8">
    <oleItems>
      <oleItem name="'"/>
    </oleItems>
  </oleLink>
</externalLink>
</file>

<file path=xl/externalLinks/externalLink2.xml><?xml version="1.0" encoding="utf-8"?>
<externalLink xmlns="http://schemas.openxmlformats.org/spreadsheetml/2006/main">
  <oleLink xmlns:r="http://schemas.openxmlformats.org/officeDocument/2006/relationships" r:id="rId1" progId="PowerPoint.Show.8">
    <oleItems>
      <oleItem name="'"/>
    </oleItems>
  </oleLink>
</externalLink>
</file>

<file path=xl/externalLinks/externalLink3.xml><?xml version="1.0" encoding="utf-8"?>
<externalLink xmlns="http://schemas.openxmlformats.org/spreadsheetml/2006/main">
  <oleLink xmlns:r="http://schemas.openxmlformats.org/officeDocument/2006/relationships" r:id="rId1" progId="PowerPoint.Show.8">
    <oleItems>
      <oleItem name="'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lication%20Data/Microsoft/Excel/&#1059;&#1056;&#1054;&#1050;.xls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tabSelected="1" workbookViewId="0" topLeftCell="A1">
      <selection activeCell="H25" sqref="H25"/>
    </sheetView>
  </sheetViews>
  <sheetFormatPr defaultColWidth="9.00390625" defaultRowHeight="12.75"/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53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3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53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53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53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53"/>
    </row>
    <row r="7" spans="1:1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3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53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53"/>
    </row>
    <row r="10" spans="1:1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53"/>
    </row>
    <row r="11" spans="1:15" ht="12.75">
      <c r="A11" s="17"/>
      <c r="B11" s="25"/>
      <c r="C11" s="25"/>
      <c r="D11" s="25"/>
      <c r="E11" s="25"/>
      <c r="F11" s="25"/>
      <c r="G11" s="17"/>
      <c r="H11" s="17"/>
      <c r="I11" s="17"/>
      <c r="J11" s="1"/>
      <c r="K11" s="1"/>
      <c r="L11" s="1"/>
      <c r="M11" s="1"/>
      <c r="N11" s="1"/>
      <c r="O11" s="53"/>
    </row>
    <row r="12" spans="1:15" ht="26.25">
      <c r="A12" s="17"/>
      <c r="B12" s="1"/>
      <c r="C12" s="1"/>
      <c r="D12" s="34" t="s">
        <v>22</v>
      </c>
      <c r="E12" s="34"/>
      <c r="F12" s="34"/>
      <c r="G12" s="34"/>
      <c r="H12" s="25"/>
      <c r="I12" s="17"/>
      <c r="J12" s="1"/>
      <c r="K12" s="1"/>
      <c r="L12" s="1"/>
      <c r="M12" s="1"/>
      <c r="N12" s="1"/>
      <c r="O12" s="53"/>
    </row>
    <row r="13" spans="1:15" ht="12.75">
      <c r="A13" s="17"/>
      <c r="B13" s="17"/>
      <c r="C13" s="17"/>
      <c r="D13" s="17"/>
      <c r="E13" s="17"/>
      <c r="F13" s="17"/>
      <c r="G13" s="17"/>
      <c r="H13" s="17"/>
      <c r="I13" s="17"/>
      <c r="J13" s="1"/>
      <c r="K13" s="1"/>
      <c r="L13" s="1"/>
      <c r="M13" s="1"/>
      <c r="N13" s="1"/>
      <c r="O13" s="53"/>
    </row>
    <row r="14" spans="1:15" ht="12.75">
      <c r="A14" s="17"/>
      <c r="B14" s="17"/>
      <c r="C14" s="17"/>
      <c r="D14" s="17"/>
      <c r="E14" s="17"/>
      <c r="F14" s="17"/>
      <c r="G14" s="17"/>
      <c r="H14" s="17"/>
      <c r="I14" s="17"/>
      <c r="J14" s="1"/>
      <c r="K14" s="1"/>
      <c r="L14" s="1"/>
      <c r="M14" s="1"/>
      <c r="N14" s="1"/>
      <c r="O14" s="53"/>
    </row>
    <row r="15" spans="1:15" ht="26.25">
      <c r="A15" s="17"/>
      <c r="B15" s="1"/>
      <c r="C15" s="1"/>
      <c r="D15" s="35" t="s">
        <v>21</v>
      </c>
      <c r="E15" s="35"/>
      <c r="F15" s="35"/>
      <c r="G15" s="36"/>
      <c r="H15" s="37"/>
      <c r="I15" s="37"/>
      <c r="J15" s="37"/>
      <c r="K15" s="1"/>
      <c r="L15" s="1"/>
      <c r="M15" s="1"/>
      <c r="N15" s="1"/>
      <c r="O15" s="53"/>
    </row>
    <row r="16" spans="1:15" ht="26.25">
      <c r="A16" s="17"/>
      <c r="B16" s="18"/>
      <c r="C16" s="18"/>
      <c r="D16" s="18"/>
      <c r="E16" s="18"/>
      <c r="F16" s="18"/>
      <c r="G16" s="18"/>
      <c r="H16" s="17"/>
      <c r="I16" s="17"/>
      <c r="J16" s="1"/>
      <c r="K16" s="1"/>
      <c r="L16" s="1"/>
      <c r="M16" s="1"/>
      <c r="N16" s="1"/>
      <c r="O16" s="53"/>
    </row>
    <row r="17" spans="1:15" ht="26.25">
      <c r="A17" s="17"/>
      <c r="B17" s="1"/>
      <c r="C17" s="1"/>
      <c r="D17" s="35" t="s">
        <v>24</v>
      </c>
      <c r="E17" s="37"/>
      <c r="F17" s="37"/>
      <c r="G17" s="37"/>
      <c r="H17" s="37"/>
      <c r="I17" s="37"/>
      <c r="J17" s="32"/>
      <c r="K17" s="1"/>
      <c r="L17" s="1"/>
      <c r="M17" s="1"/>
      <c r="N17" s="1"/>
      <c r="O17" s="53"/>
    </row>
    <row r="18" spans="1:15" ht="12.75">
      <c r="A18" s="17"/>
      <c r="B18" s="17"/>
      <c r="C18" s="17"/>
      <c r="D18" s="17"/>
      <c r="E18" s="17"/>
      <c r="F18" s="17"/>
      <c r="G18" s="17"/>
      <c r="H18" s="17"/>
      <c r="I18" s="17"/>
      <c r="J18" s="1"/>
      <c r="K18" s="1"/>
      <c r="L18" s="1"/>
      <c r="M18" s="1"/>
      <c r="N18" s="1"/>
      <c r="O18" s="53"/>
    </row>
    <row r="19" spans="1:15" ht="12.75">
      <c r="A19" s="17"/>
      <c r="B19" s="17"/>
      <c r="C19" s="17"/>
      <c r="D19" s="17"/>
      <c r="E19" s="17"/>
      <c r="F19" s="17"/>
      <c r="G19" s="17"/>
      <c r="H19" s="17"/>
      <c r="I19" s="17"/>
      <c r="J19" s="1"/>
      <c r="K19" s="1"/>
      <c r="L19" s="1"/>
      <c r="M19" s="1"/>
      <c r="N19" s="1"/>
      <c r="O19" s="53"/>
    </row>
    <row r="20" spans="1:15" ht="26.25">
      <c r="A20" s="17"/>
      <c r="B20" s="1"/>
      <c r="C20" s="1"/>
      <c r="D20" s="1"/>
      <c r="E20" s="1"/>
      <c r="F20" s="47" t="s">
        <v>20</v>
      </c>
      <c r="G20" s="47"/>
      <c r="H20" s="47"/>
      <c r="I20" s="47"/>
      <c r="J20" s="48"/>
      <c r="K20" s="48"/>
      <c r="L20" s="1"/>
      <c r="M20" s="1"/>
      <c r="N20" s="1"/>
      <c r="O20" s="53"/>
    </row>
    <row r="21" spans="1:15" ht="26.25">
      <c r="A21" s="17"/>
      <c r="B21" s="17"/>
      <c r="C21" s="17"/>
      <c r="D21" s="17"/>
      <c r="E21" s="19"/>
      <c r="F21" s="19"/>
      <c r="G21" s="19"/>
      <c r="H21" s="17"/>
      <c r="I21" s="17"/>
      <c r="J21" s="1"/>
      <c r="K21" s="1"/>
      <c r="L21" s="1"/>
      <c r="M21" s="1"/>
      <c r="N21" s="1"/>
      <c r="O21" s="53"/>
    </row>
    <row r="22" spans="1:15" ht="26.25">
      <c r="A22" s="17"/>
      <c r="B22" s="1"/>
      <c r="C22" s="1"/>
      <c r="D22" s="1"/>
      <c r="E22" s="1"/>
      <c r="F22" s="49" t="s">
        <v>19</v>
      </c>
      <c r="G22" s="49"/>
      <c r="H22" s="49"/>
      <c r="I22" s="17"/>
      <c r="J22" s="1"/>
      <c r="K22" s="1"/>
      <c r="L22" s="1"/>
      <c r="M22" s="1"/>
      <c r="N22" s="1"/>
      <c r="O22" s="53"/>
    </row>
    <row r="23" spans="1:1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53"/>
    </row>
    <row r="24" spans="1:15" ht="12.75">
      <c r="A24" s="1"/>
      <c r="B24" s="38"/>
      <c r="C24" s="38"/>
      <c r="D24" s="38"/>
      <c r="E24" s="38"/>
      <c r="F24" s="38"/>
      <c r="G24" s="38"/>
      <c r="H24" s="38"/>
      <c r="I24" s="38"/>
      <c r="J24" s="1"/>
      <c r="K24" s="1"/>
      <c r="L24" s="1"/>
      <c r="M24" s="1"/>
      <c r="N24" s="1"/>
      <c r="O24" s="53"/>
    </row>
    <row r="25" spans="1:15" ht="26.25">
      <c r="A25" s="1"/>
      <c r="B25" s="1"/>
      <c r="C25" s="1"/>
      <c r="D25" s="1"/>
      <c r="E25" s="1"/>
      <c r="F25" s="50" t="s">
        <v>44</v>
      </c>
      <c r="G25" s="50"/>
      <c r="H25" s="50"/>
      <c r="I25" s="50"/>
      <c r="J25" s="50"/>
      <c r="K25" s="50"/>
      <c r="L25" s="51"/>
      <c r="M25" s="52"/>
      <c r="N25" s="1"/>
      <c r="O25" s="53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53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53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53"/>
    </row>
    <row r="29" spans="1:15" ht="29.25">
      <c r="A29" s="33"/>
      <c r="B29" s="1"/>
      <c r="C29" s="1"/>
      <c r="D29" s="31" t="s">
        <v>47</v>
      </c>
      <c r="E29" s="31"/>
      <c r="F29" s="31"/>
      <c r="G29" s="31"/>
      <c r="H29" s="31"/>
      <c r="I29" s="1"/>
      <c r="J29" s="1"/>
      <c r="K29" s="1"/>
      <c r="L29" s="1"/>
      <c r="M29" s="1"/>
      <c r="N29" s="1"/>
      <c r="O29" s="53"/>
    </row>
    <row r="30" spans="1:15" ht="12.75">
      <c r="A30" s="33"/>
      <c r="B30" s="33"/>
      <c r="C30" s="33"/>
      <c r="D30" s="33"/>
      <c r="E30" s="33"/>
      <c r="F30" s="33"/>
      <c r="G30" s="1"/>
      <c r="H30" s="1"/>
      <c r="I30" s="1"/>
      <c r="J30" s="1"/>
      <c r="K30" s="1"/>
      <c r="L30" s="1"/>
      <c r="M30" s="1"/>
      <c r="N30" s="1"/>
      <c r="O30" s="53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53"/>
    </row>
    <row r="32" spans="1:15" ht="26.25">
      <c r="A32" s="1"/>
      <c r="B32" s="1"/>
      <c r="C32" s="1"/>
      <c r="D32" s="1"/>
      <c r="E32" s="1"/>
      <c r="F32" s="27" t="s">
        <v>45</v>
      </c>
      <c r="G32" s="27"/>
      <c r="H32" s="27"/>
      <c r="I32" s="27"/>
      <c r="J32" s="27">
        <f>IF(расчеты2!J43&lt;3,2,IF(расчеты2!J43&lt;4,3,IF(расчеты2!J43&lt;5,4,5)))</f>
        <v>2</v>
      </c>
      <c r="K32" s="1"/>
      <c r="L32" s="1"/>
      <c r="M32" s="1"/>
      <c r="N32" s="1"/>
      <c r="O32" s="53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53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53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53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hyperlinks>
    <hyperlink ref="B21:G21" location="тест!A1" display="ПРОЙТИ ТЕСТ"/>
    <hyperlink ref="F20:I20" location="кроссворд!A1" display="РАЗГАДАТЬ КРОССВОРД"/>
    <hyperlink ref="F25:K25" location="графики!A1" display="НАЙТИ ГРАФИЧЕСКОЕ РЕШЕНИЕ "/>
    <hyperlink ref="D29:H29" location="дом.задание!A1" display="Домашнее задание"/>
    <hyperlink ref="F22:H22" location="тест!A1" display="ПРОЙТИ ТЕСТ"/>
  </hyperlinks>
  <printOptions/>
  <pageMargins left="0.75" right="0.75" top="1" bottom="1" header="0.5" footer="0.5"/>
  <pageSetup horizontalDpi="300" verticalDpi="300" orientation="portrait" paperSize="9" r:id="rId7"/>
  <drawing r:id="rId6"/>
  <legacyDrawing r:id="rId5"/>
  <oleObjects>
    <oleObject progId="Document" shapeId="10000" r:id="rId2"/>
    <oleObject progId="Document" shapeId="10001" r:id="rId3"/>
    <oleObject progId="Document" shapeId="10002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57"/>
  <sheetViews>
    <sheetView workbookViewId="0" topLeftCell="A16">
      <selection activeCell="L28" sqref="L28:R28"/>
    </sheetView>
  </sheetViews>
  <sheetFormatPr defaultColWidth="9.00390625" defaultRowHeight="12.75"/>
  <cols>
    <col min="1" max="34" width="4.75390625" style="0" customWidth="1"/>
  </cols>
  <sheetData>
    <row r="1" spans="1:39" ht="24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ht="24.75" customHeight="1">
      <c r="A2" s="5"/>
      <c r="B2" s="5"/>
      <c r="C2" s="5"/>
      <c r="D2" s="5"/>
      <c r="E2" s="5"/>
      <c r="F2" s="5"/>
      <c r="G2" s="7"/>
      <c r="H2" s="7"/>
      <c r="I2" s="7"/>
      <c r="J2" s="7"/>
      <c r="K2" s="7"/>
      <c r="L2" s="7"/>
      <c r="M2" s="46" t="s">
        <v>17</v>
      </c>
      <c r="N2" s="46"/>
      <c r="O2" s="46"/>
      <c r="P2" s="46"/>
      <c r="Q2" s="46"/>
      <c r="R2" s="46"/>
      <c r="S2" s="46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39" ht="24.75" customHeight="1">
      <c r="A3" s="5"/>
      <c r="B3" s="5"/>
      <c r="C3" s="5"/>
      <c r="D3" s="5"/>
      <c r="E3" s="5"/>
      <c r="F3" s="5"/>
      <c r="G3" s="5"/>
      <c r="H3" s="5"/>
      <c r="I3" s="5"/>
      <c r="J3" s="8">
        <v>2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39" ht="24.75" customHeight="1">
      <c r="A4" s="5"/>
      <c r="B4" s="5"/>
      <c r="C4" s="5"/>
      <c r="D4" s="5"/>
      <c r="E4" s="5"/>
      <c r="F4" s="5"/>
      <c r="G4" s="5"/>
      <c r="H4" s="5"/>
      <c r="I4" s="5"/>
      <c r="J4" s="9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ht="24.75" customHeight="1">
      <c r="A5" s="5"/>
      <c r="B5" s="5"/>
      <c r="C5" s="5"/>
      <c r="D5" s="5"/>
      <c r="E5" s="5"/>
      <c r="F5" s="5"/>
      <c r="G5" s="5"/>
      <c r="H5" s="5"/>
      <c r="I5" s="5"/>
      <c r="J5" s="10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ht="24.75" customHeight="1">
      <c r="A6" s="5"/>
      <c r="B6" s="5"/>
      <c r="C6" s="5"/>
      <c r="D6" s="5"/>
      <c r="E6" s="5"/>
      <c r="F6" s="5"/>
      <c r="G6" s="5"/>
      <c r="H6" s="8">
        <v>1</v>
      </c>
      <c r="I6" s="9"/>
      <c r="J6" s="9"/>
      <c r="K6" s="9"/>
      <c r="L6" s="9"/>
      <c r="M6" s="9"/>
      <c r="N6" s="9"/>
      <c r="O6" s="9"/>
      <c r="P6" s="9"/>
      <c r="Q6" s="5"/>
      <c r="R6" s="5"/>
      <c r="S6" s="5"/>
      <c r="T6" s="5"/>
      <c r="U6" s="5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24.75" customHeight="1">
      <c r="A7" s="5"/>
      <c r="B7" s="5"/>
      <c r="C7" s="5"/>
      <c r="D7" s="5"/>
      <c r="E7" s="5"/>
      <c r="F7" s="8">
        <v>3</v>
      </c>
      <c r="G7" s="5"/>
      <c r="H7" s="5"/>
      <c r="I7" s="5"/>
      <c r="J7" s="1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6"/>
      <c r="W7" s="6"/>
      <c r="X7" s="6"/>
      <c r="Y7" s="6"/>
      <c r="Z7" s="16"/>
      <c r="AA7" s="16"/>
      <c r="AB7" s="16"/>
      <c r="AC7" s="16"/>
      <c r="AD7" s="16"/>
      <c r="AE7" s="16"/>
      <c r="AF7" s="16"/>
      <c r="AG7" s="6"/>
      <c r="AH7" s="6"/>
      <c r="AI7" s="6"/>
      <c r="AJ7" s="6"/>
      <c r="AK7" s="6"/>
      <c r="AL7" s="6"/>
      <c r="AM7" s="6"/>
    </row>
    <row r="8" spans="1:39" ht="24.75" customHeight="1">
      <c r="A8" s="5"/>
      <c r="B8" s="5"/>
      <c r="C8" s="5"/>
      <c r="D8" s="5"/>
      <c r="E8" s="5"/>
      <c r="F8" s="9"/>
      <c r="G8" s="5"/>
      <c r="H8" s="8">
        <v>4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5"/>
      <c r="U8" s="5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ht="24.75" customHeight="1">
      <c r="A9" s="5"/>
      <c r="B9" s="5"/>
      <c r="C9" s="5"/>
      <c r="D9" s="5"/>
      <c r="E9" s="5"/>
      <c r="F9" s="9"/>
      <c r="G9" s="5"/>
      <c r="H9" s="5"/>
      <c r="I9" s="5"/>
      <c r="J9" s="12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ht="24.75" customHeight="1">
      <c r="A10" s="5"/>
      <c r="B10" s="5"/>
      <c r="C10" s="5"/>
      <c r="D10" s="5"/>
      <c r="E10" s="5"/>
      <c r="F10" s="9"/>
      <c r="G10" s="5"/>
      <c r="H10" s="5"/>
      <c r="I10" s="5"/>
      <c r="J10" s="1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6"/>
      <c r="W10" s="6"/>
      <c r="X10" s="5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ht="24.75" customHeight="1">
      <c r="A11" s="5"/>
      <c r="B11" s="5"/>
      <c r="C11" s="5"/>
      <c r="D11" s="5"/>
      <c r="E11" s="8">
        <v>5</v>
      </c>
      <c r="F11" s="9"/>
      <c r="G11" s="9"/>
      <c r="H11" s="9"/>
      <c r="I11" s="9"/>
      <c r="J11" s="9"/>
      <c r="K11" s="9"/>
      <c r="L11" s="5"/>
      <c r="M11" s="5"/>
      <c r="N11" s="5"/>
      <c r="O11" s="5"/>
      <c r="P11" s="5"/>
      <c r="Q11" s="5"/>
      <c r="R11" s="5"/>
      <c r="S11" s="5"/>
      <c r="T11" s="5"/>
      <c r="U11" s="5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ht="24.75" customHeight="1">
      <c r="A12" s="5"/>
      <c r="B12" s="5"/>
      <c r="C12" s="5"/>
      <c r="D12" s="5"/>
      <c r="E12" s="5"/>
      <c r="F12" s="9"/>
      <c r="G12" s="5"/>
      <c r="H12" s="5"/>
      <c r="I12" s="5"/>
      <c r="J12" s="1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24.75" customHeight="1">
      <c r="A13" s="5"/>
      <c r="B13" s="5"/>
      <c r="C13" s="5"/>
      <c r="D13" s="5"/>
      <c r="E13" s="5"/>
      <c r="F13" s="9"/>
      <c r="G13" s="5"/>
      <c r="H13" s="5"/>
      <c r="I13" s="5"/>
      <c r="J13" s="9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ht="24.75" customHeight="1">
      <c r="A14" s="5"/>
      <c r="B14" s="5"/>
      <c r="C14" s="5"/>
      <c r="D14" s="5"/>
      <c r="E14" s="5"/>
      <c r="F14" s="9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ht="24.75" customHeight="1">
      <c r="A15" s="5"/>
      <c r="B15" s="5"/>
      <c r="C15" s="5"/>
      <c r="D15" s="5"/>
      <c r="E15" s="5"/>
      <c r="F15" s="9"/>
      <c r="G15" s="5"/>
      <c r="H15" s="5"/>
      <c r="I15" s="5"/>
      <c r="J15" s="5"/>
      <c r="K15" s="8">
        <v>7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ht="24.75" customHeight="1">
      <c r="A16" s="5"/>
      <c r="B16" s="5"/>
      <c r="C16" s="5"/>
      <c r="D16" s="5"/>
      <c r="E16" s="5"/>
      <c r="F16" s="10"/>
      <c r="G16" s="5"/>
      <c r="H16" s="8">
        <v>8</v>
      </c>
      <c r="I16" s="5"/>
      <c r="J16" s="5"/>
      <c r="K16" s="9" t="s">
        <v>16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ht="24.75" customHeight="1">
      <c r="A17" s="5"/>
      <c r="B17" s="5"/>
      <c r="C17" s="8">
        <v>6</v>
      </c>
      <c r="D17" s="9"/>
      <c r="E17" s="9"/>
      <c r="F17" s="9"/>
      <c r="G17" s="9"/>
      <c r="H17" s="9"/>
      <c r="I17" s="9"/>
      <c r="J17" s="13"/>
      <c r="K17" s="9"/>
      <c r="L17" s="14"/>
      <c r="M17" s="5"/>
      <c r="N17" s="5"/>
      <c r="O17" s="5"/>
      <c r="P17" s="5"/>
      <c r="Q17" s="5"/>
      <c r="R17" s="5"/>
      <c r="S17" s="5"/>
      <c r="T17" s="5"/>
      <c r="U17" s="5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ht="24.75" customHeight="1">
      <c r="A18" s="5"/>
      <c r="B18" s="5"/>
      <c r="C18" s="5"/>
      <c r="D18" s="5"/>
      <c r="E18" s="5"/>
      <c r="F18" s="12"/>
      <c r="G18" s="5"/>
      <c r="H18" s="12"/>
      <c r="I18" s="5"/>
      <c r="J18" s="5"/>
      <c r="K18" s="9"/>
      <c r="L18" s="5"/>
      <c r="M18" s="5"/>
      <c r="N18" s="5"/>
      <c r="O18" s="5"/>
      <c r="P18" s="5"/>
      <c r="Q18" s="5"/>
      <c r="R18" s="5"/>
      <c r="S18" s="5"/>
      <c r="T18" s="5"/>
      <c r="U18" s="5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ht="24.75" customHeight="1">
      <c r="A19" s="5"/>
      <c r="B19" s="5"/>
      <c r="C19" s="5"/>
      <c r="D19" s="5"/>
      <c r="E19" s="5"/>
      <c r="F19" s="9"/>
      <c r="G19" s="5"/>
      <c r="H19" s="9"/>
      <c r="I19" s="5"/>
      <c r="J19" s="5"/>
      <c r="K19" s="9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ht="24.75" customHeight="1">
      <c r="A20" s="5"/>
      <c r="B20" s="5"/>
      <c r="C20" s="5"/>
      <c r="D20" s="5"/>
      <c r="E20" s="5"/>
      <c r="F20" s="5"/>
      <c r="G20" s="5"/>
      <c r="H20" s="9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39" ht="24.75" customHeight="1">
      <c r="A21" s="5"/>
      <c r="B21" s="5"/>
      <c r="C21" s="5"/>
      <c r="D21" s="5"/>
      <c r="E21" s="5"/>
      <c r="F21" s="5"/>
      <c r="G21" s="5"/>
      <c r="H21" s="9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ht="24.75" customHeight="1">
      <c r="A22" s="5"/>
      <c r="B22" s="5"/>
      <c r="C22" s="5"/>
      <c r="D22" s="5"/>
      <c r="E22" s="5"/>
      <c r="F22" s="5"/>
      <c r="G22" s="5"/>
      <c r="H22" s="10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39" ht="24.75" customHeight="1">
      <c r="A23" s="5"/>
      <c r="B23" s="5"/>
      <c r="C23" s="5"/>
      <c r="D23" s="5"/>
      <c r="E23" s="5"/>
      <c r="F23" s="8">
        <v>9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5"/>
      <c r="S23" s="5"/>
      <c r="T23" s="5"/>
      <c r="U23" s="5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39" ht="24.75" customHeight="1">
      <c r="A24" s="5"/>
      <c r="B24" s="5"/>
      <c r="C24" s="5"/>
      <c r="D24" s="5"/>
      <c r="E24" s="5"/>
      <c r="F24" s="5"/>
      <c r="G24" s="5"/>
      <c r="H24" s="12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 ht="24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1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39" ht="24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16"/>
      <c r="U26" s="1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1:39" ht="24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ht="24.75" customHeight="1">
      <c r="A28" s="6"/>
      <c r="B28" s="39" t="s">
        <v>18</v>
      </c>
      <c r="C28" s="39"/>
      <c r="D28" s="39"/>
      <c r="E28" s="39"/>
      <c r="F28" s="15">
        <f>IF(B52&lt;0.44,2,IF(B52&lt;0.66,3,IF(C23&lt;1,4,5)))</f>
        <v>2</v>
      </c>
      <c r="G28" s="6"/>
      <c r="H28" s="6"/>
      <c r="I28" s="6"/>
      <c r="J28" s="6"/>
      <c r="K28" s="6"/>
      <c r="L28" s="40" t="s">
        <v>23</v>
      </c>
      <c r="M28" s="40"/>
      <c r="N28" s="40"/>
      <c r="O28" s="40"/>
      <c r="P28" s="40"/>
      <c r="Q28" s="40"/>
      <c r="R28" s="40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1:39" ht="24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1:39" ht="24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1:39" ht="24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1:39" ht="24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</row>
    <row r="36" spans="1:11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1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1:11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1:11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1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1" ht="12.75">
      <c r="A42" s="29">
        <v>1</v>
      </c>
      <c r="B42" s="29">
        <f>IF(CONCATENATE(кроссворд!I6,кроссворд!J6,кроссворд!K6,кроссворд!L6,кроссворд!M6,кроссворд!N6,кроссворд!O6,кроссворд!P6)="парабола",1,0)</f>
        <v>0</v>
      </c>
      <c r="C42" s="28"/>
      <c r="D42" s="28"/>
      <c r="E42" s="28"/>
      <c r="F42" s="28"/>
      <c r="G42" s="28"/>
      <c r="H42" s="28"/>
      <c r="I42" s="28"/>
      <c r="J42" s="28"/>
      <c r="K42" s="28"/>
    </row>
    <row r="43" spans="1:11" ht="12.75">
      <c r="A43" s="29">
        <v>2</v>
      </c>
      <c r="B43" s="29">
        <f>IF(CONCATENATE(кроссворд!J4,кроссворд!J5,кроссворд!J6,кроссворд!J7,кроссворд!J8,кроссворд!J9,кроссворд!J10,кроссворд!J11,кроссворд!J12,кроссворд!J13)="квадратное",1,0)</f>
        <v>0</v>
      </c>
      <c r="C43" s="28"/>
      <c r="D43" s="28"/>
      <c r="E43" s="28"/>
      <c r="F43" s="28"/>
      <c r="G43" s="28"/>
      <c r="H43" s="28"/>
      <c r="I43" s="28"/>
      <c r="J43" s="28"/>
      <c r="K43" s="28"/>
    </row>
    <row r="44" spans="1:11" ht="12.75">
      <c r="A44" s="29">
        <v>3</v>
      </c>
      <c r="B44" s="29">
        <f>IF(CONCATENATE(кроссворд!F8,кроссворд!F9,кроссворд!F10,кроссворд!F11,кроссворд!F12,кроссворд!F13,кроссворд!F14,кроссворд!F15,кроссворд!F16,кроссворд!F17,кроссворд!F18,кроссворд!F19)="дискриминант",1,0)</f>
        <v>0</v>
      </c>
      <c r="C44" s="28"/>
      <c r="D44" s="28"/>
      <c r="E44" s="28"/>
      <c r="F44" s="28"/>
      <c r="G44" s="28"/>
      <c r="H44" s="28"/>
      <c r="I44" s="28"/>
      <c r="J44" s="28"/>
      <c r="K44" s="28"/>
    </row>
    <row r="45" spans="1:11" ht="12.75">
      <c r="A45" s="29">
        <v>4</v>
      </c>
      <c r="B45" s="29">
        <f>IF(CONCATENATE(кроссворд!I8,кроссворд!J8,кроссворд!K8,кроссворд!L8,кроссворд!M8,кроссворд!N8,кроссворд!O8,кроссворд!P8,кроссворд!Q8,кроссворд!R8,кроссворд!S8)="приведенное",1,0)</f>
        <v>0</v>
      </c>
      <c r="C45" s="28"/>
      <c r="D45" s="28"/>
      <c r="E45" s="28"/>
      <c r="F45" s="28"/>
      <c r="G45" s="28"/>
      <c r="H45" s="28"/>
      <c r="I45" s="28"/>
      <c r="J45" s="28"/>
      <c r="K45" s="28"/>
    </row>
    <row r="46" spans="1:11" ht="12.75">
      <c r="A46" s="29">
        <v>5</v>
      </c>
      <c r="B46" s="29">
        <f>IF(CONCATENATE(кроссворд!F11,кроссворд!G11,кроссворд!H11,кроссворд!I11,кроссворд!J11,кроссворд!K11)="корень",1,0)</f>
        <v>0</v>
      </c>
      <c r="C46" s="28"/>
      <c r="D46" s="28"/>
      <c r="E46" s="28"/>
      <c r="F46" s="28"/>
      <c r="G46" s="28"/>
      <c r="H46" s="28"/>
      <c r="I46" s="28"/>
      <c r="J46" s="28"/>
      <c r="K46" s="28"/>
    </row>
    <row r="47" spans="1:11" ht="12.75">
      <c r="A47" s="29">
        <v>6</v>
      </c>
      <c r="B47" s="29">
        <f>IF(CONCATENATE(кроссворд!D17,кроссворд!E17,кроссворд!F17,кроссворд!G17,кроссворд!H17,кроссворд!I17,кроссворд!J17,кроссворд!K17,кроссворд!L17)="уравнение",1,0)</f>
        <v>0</v>
      </c>
      <c r="C47" s="28"/>
      <c r="D47" s="28"/>
      <c r="E47" s="28"/>
      <c r="F47" s="28"/>
      <c r="G47" s="28"/>
      <c r="H47" s="28"/>
      <c r="I47" s="28"/>
      <c r="J47" s="28"/>
      <c r="K47" s="28"/>
    </row>
    <row r="48" spans="1:11" ht="12.75">
      <c r="A48" s="29">
        <v>7</v>
      </c>
      <c r="B48" s="29">
        <f>IF(CONCATENATE(кроссворд!K16,кроссворд!K17,кроссворд!K18,кроссворд!K19)="виет",1,0)</f>
        <v>0</v>
      </c>
      <c r="C48" s="28"/>
      <c r="D48" s="28"/>
      <c r="E48" s="28"/>
      <c r="F48" s="28"/>
      <c r="G48" s="28"/>
      <c r="H48" s="28"/>
      <c r="I48" s="28"/>
      <c r="J48" s="28"/>
      <c r="K48" s="28"/>
    </row>
    <row r="49" spans="1:11" ht="12.75">
      <c r="A49" s="29">
        <v>8</v>
      </c>
      <c r="B49" s="29">
        <f>IF(CONCATENATE(кроссворд!H17,кроссворд!H18,кроссворд!H19,кроссворд!H20,кроссворд!H21,кроссворд!H22,кроссворд!H23,кроссворд!H24)="неполное",1,0)</f>
        <v>0</v>
      </c>
      <c r="C49" s="28"/>
      <c r="D49" s="28"/>
      <c r="E49" s="28"/>
      <c r="F49" s="28"/>
      <c r="G49" s="28"/>
      <c r="H49" s="28"/>
      <c r="I49" s="28"/>
      <c r="J49" s="28"/>
      <c r="K49" s="28"/>
    </row>
    <row r="50" spans="1:11" ht="12.75">
      <c r="A50" s="29">
        <v>9</v>
      </c>
      <c r="B50" s="29">
        <f>IF(CONCATENATE(кроссворд!G23,кроссворд!H23,кроссворд!I23,кроссворд!J23,кроссворд!K23,кроссворд!L23,кроссворд!M23,кроссворд!N23,кроссворд!O23,кроссворд!P23,кроссворд!Q23)="коэффициент",1,0)</f>
        <v>0</v>
      </c>
      <c r="C50" s="28"/>
      <c r="D50" s="28"/>
      <c r="E50" s="28"/>
      <c r="F50" s="28"/>
      <c r="G50" s="28"/>
      <c r="H50" s="28"/>
      <c r="I50" s="28"/>
      <c r="J50" s="28"/>
      <c r="K50" s="28"/>
    </row>
    <row r="51" spans="1:11" ht="12.75">
      <c r="A51" s="29"/>
      <c r="B51" s="29">
        <f>SUM(B42:B50)</f>
        <v>0</v>
      </c>
      <c r="C51" s="28"/>
      <c r="D51" s="28"/>
      <c r="E51" s="28"/>
      <c r="F51" s="28"/>
      <c r="G51" s="28"/>
      <c r="H51" s="28"/>
      <c r="I51" s="28"/>
      <c r="J51" s="28"/>
      <c r="K51" s="28"/>
    </row>
    <row r="52" spans="1:11" ht="12.75">
      <c r="A52" s="29"/>
      <c r="B52" s="30">
        <f>B51/9</f>
        <v>0</v>
      </c>
      <c r="C52" s="28"/>
      <c r="D52" s="28"/>
      <c r="E52" s="28"/>
      <c r="F52" s="28"/>
      <c r="G52" s="28"/>
      <c r="H52" s="28"/>
      <c r="I52" s="28"/>
      <c r="J52" s="28"/>
      <c r="K52" s="28"/>
    </row>
    <row r="53" spans="1:11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1:11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1:11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spans="1:11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1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</row>
  </sheetData>
  <mergeCells count="3">
    <mergeCell ref="B28:E28"/>
    <mergeCell ref="M2:S2"/>
    <mergeCell ref="L28:R28"/>
  </mergeCells>
  <hyperlinks>
    <hyperlink ref="M2" r:id="rId1" display="ПРИМЕЧАНИЕ"/>
    <hyperlink ref="L28:R28" location="главная!A1" display="ВЕРНУТЬСЯ НА ГЛАВНУЮ"/>
  </hyperlinks>
  <printOptions/>
  <pageMargins left="0.75" right="0.75" top="1" bottom="1" header="0.5" footer="0.5"/>
  <pageSetup orientation="portrait" paperSize="9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M171"/>
  <sheetViews>
    <sheetView showGridLines="0" workbookViewId="0" topLeftCell="A1">
      <selection activeCell="A1" sqref="A1"/>
    </sheetView>
  </sheetViews>
  <sheetFormatPr defaultColWidth="9.00390625" defaultRowHeight="12.75"/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 customHeight="1">
      <c r="A4" s="4" t="s">
        <v>4</v>
      </c>
      <c r="B4" s="4"/>
      <c r="C4" s="4"/>
      <c r="D4" s="4"/>
      <c r="E4" s="4"/>
      <c r="F4" s="4"/>
      <c r="G4" s="4"/>
      <c r="H4" s="4"/>
      <c r="I4" s="3"/>
      <c r="J4" s="3"/>
      <c r="K4" s="1"/>
      <c r="L4" s="1"/>
      <c r="M4" s="1"/>
    </row>
    <row r="5" spans="1:13" ht="15">
      <c r="A5" s="3"/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</row>
    <row r="6" spans="1:13" ht="15">
      <c r="A6" s="41"/>
      <c r="B6" s="41"/>
      <c r="C6" s="41"/>
      <c r="D6" s="41"/>
      <c r="E6" s="41"/>
      <c r="F6" s="3"/>
      <c r="G6" s="3"/>
      <c r="H6" s="3"/>
      <c r="I6" s="3"/>
      <c r="J6" s="3"/>
      <c r="K6" s="1"/>
      <c r="L6" s="1"/>
      <c r="M6" s="1"/>
    </row>
    <row r="7" spans="1:13" ht="15">
      <c r="A7" s="3"/>
      <c r="B7" s="3"/>
      <c r="C7" s="3"/>
      <c r="D7" s="3"/>
      <c r="E7" s="3"/>
      <c r="F7" s="3"/>
      <c r="G7" s="3"/>
      <c r="H7" s="3"/>
      <c r="I7" s="3"/>
      <c r="J7" s="3"/>
      <c r="K7" s="1"/>
      <c r="L7" s="1"/>
      <c r="M7" s="1"/>
    </row>
    <row r="8" spans="1:13" ht="1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1"/>
      <c r="L8" s="1"/>
      <c r="M8" s="1"/>
    </row>
    <row r="9" spans="1:13" ht="1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</row>
    <row r="10" spans="1:13" ht="15">
      <c r="A10" s="41"/>
      <c r="B10" s="41"/>
      <c r="C10" s="41"/>
      <c r="D10" s="41"/>
      <c r="E10" s="41"/>
      <c r="F10" s="3"/>
      <c r="G10" s="3"/>
      <c r="H10" s="3"/>
      <c r="I10" s="3"/>
      <c r="J10" s="3"/>
      <c r="K10" s="1"/>
      <c r="L10" s="1"/>
      <c r="M10" s="1"/>
    </row>
    <row r="11" spans="1:13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1"/>
      <c r="L11" s="1"/>
      <c r="M11" s="1"/>
    </row>
    <row r="12" spans="1:13" ht="15">
      <c r="A12" s="3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1"/>
      <c r="L12" s="1"/>
      <c r="M12" s="1"/>
    </row>
    <row r="13" spans="1:13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1"/>
      <c r="L13" s="1"/>
      <c r="M13" s="1"/>
    </row>
    <row r="14" spans="1:13" ht="15">
      <c r="A14" s="41"/>
      <c r="B14" s="41"/>
      <c r="C14" s="41"/>
      <c r="D14" s="41"/>
      <c r="E14" s="41"/>
      <c r="F14" s="3"/>
      <c r="G14" s="3"/>
      <c r="H14" s="3"/>
      <c r="I14" s="3"/>
      <c r="J14" s="3"/>
      <c r="K14" s="1"/>
      <c r="L14" s="1"/>
      <c r="M14" s="1"/>
    </row>
    <row r="15" spans="1:13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1"/>
      <c r="L15" s="1"/>
      <c r="M15" s="1"/>
    </row>
    <row r="16" spans="1:13" ht="15">
      <c r="A16" s="3" t="s">
        <v>7</v>
      </c>
      <c r="B16" s="3"/>
      <c r="C16" s="3"/>
      <c r="D16" s="3"/>
      <c r="E16" s="3"/>
      <c r="F16" s="3"/>
      <c r="G16" s="3"/>
      <c r="H16" s="3"/>
      <c r="I16" s="3"/>
      <c r="J16" s="3"/>
      <c r="K16" s="1"/>
      <c r="L16" s="1"/>
      <c r="M16" s="1"/>
    </row>
    <row r="17" spans="1:13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1"/>
      <c r="L17" s="1"/>
      <c r="M17" s="1"/>
    </row>
    <row r="18" spans="1:13" ht="15">
      <c r="A18" s="41"/>
      <c r="B18" s="41"/>
      <c r="C18" s="41"/>
      <c r="D18" s="41"/>
      <c r="E18" s="41"/>
      <c r="F18" s="3"/>
      <c r="G18" s="3"/>
      <c r="H18" s="3"/>
      <c r="I18" s="3"/>
      <c r="J18" s="3"/>
      <c r="K18" s="1"/>
      <c r="L18" s="1"/>
      <c r="M18" s="1"/>
    </row>
    <row r="19" spans="1:13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1"/>
      <c r="L19" s="1"/>
      <c r="M19" s="1"/>
    </row>
    <row r="20" spans="1:13" ht="15">
      <c r="A20" s="3" t="s">
        <v>8</v>
      </c>
      <c r="B20" s="3"/>
      <c r="C20" s="3"/>
      <c r="D20" s="3"/>
      <c r="E20" s="3"/>
      <c r="F20" s="3"/>
      <c r="G20" s="3"/>
      <c r="H20" s="3"/>
      <c r="I20" s="3"/>
      <c r="J20" s="3"/>
      <c r="K20" s="1"/>
      <c r="L20" s="1"/>
      <c r="M20" s="1"/>
    </row>
    <row r="21" spans="1:13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1"/>
      <c r="L21" s="1"/>
      <c r="M21" s="1"/>
    </row>
    <row r="22" spans="1:13" ht="15">
      <c r="A22" s="41"/>
      <c r="B22" s="41"/>
      <c r="C22" s="41"/>
      <c r="D22" s="41"/>
      <c r="E22" s="41"/>
      <c r="F22" s="3"/>
      <c r="G22" s="3"/>
      <c r="H22" s="3"/>
      <c r="I22" s="3"/>
      <c r="J22" s="3"/>
      <c r="K22" s="1"/>
      <c r="L22" s="1"/>
      <c r="M22" s="1"/>
    </row>
    <row r="23" spans="1:13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1"/>
      <c r="L23" s="1"/>
      <c r="M23" s="1"/>
    </row>
    <row r="24" spans="1:13" ht="15">
      <c r="A24" s="3" t="s">
        <v>9</v>
      </c>
      <c r="B24" s="3"/>
      <c r="C24" s="3"/>
      <c r="D24" s="3"/>
      <c r="E24" s="3"/>
      <c r="F24" s="3"/>
      <c r="G24" s="3"/>
      <c r="H24" s="3"/>
      <c r="I24" s="3"/>
      <c r="J24" s="3"/>
      <c r="K24" s="1"/>
      <c r="L24" s="1"/>
      <c r="M24" s="1"/>
    </row>
    <row r="25" spans="1:13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1"/>
      <c r="L25" s="1"/>
      <c r="M25" s="1"/>
    </row>
    <row r="26" spans="1:13" ht="15">
      <c r="A26" s="41"/>
      <c r="B26" s="41"/>
      <c r="C26" s="41"/>
      <c r="D26" s="41"/>
      <c r="E26" s="41"/>
      <c r="F26" s="3"/>
      <c r="G26" s="3"/>
      <c r="H26" s="3"/>
      <c r="I26" s="3"/>
      <c r="J26" s="3"/>
      <c r="K26" s="1"/>
      <c r="L26" s="1"/>
      <c r="M26" s="1"/>
    </row>
    <row r="27" spans="1:13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1"/>
      <c r="L27" s="1"/>
      <c r="M27" s="1"/>
    </row>
    <row r="28" spans="1:13" ht="15">
      <c r="A28" s="3" t="s">
        <v>10</v>
      </c>
      <c r="B28" s="3"/>
      <c r="C28" s="3"/>
      <c r="D28" s="3"/>
      <c r="E28" s="3"/>
      <c r="F28" s="3"/>
      <c r="G28" s="3"/>
      <c r="H28" s="3"/>
      <c r="I28" s="3"/>
      <c r="J28" s="3"/>
      <c r="K28" s="1"/>
      <c r="L28" s="1"/>
      <c r="M28" s="1"/>
    </row>
    <row r="29" spans="1:13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1"/>
      <c r="L29" s="1"/>
      <c r="M29" s="1"/>
    </row>
    <row r="30" spans="1:13" ht="15">
      <c r="A30" s="41"/>
      <c r="B30" s="41"/>
      <c r="C30" s="41"/>
      <c r="D30" s="41"/>
      <c r="E30" s="41"/>
      <c r="F30" s="3"/>
      <c r="G30" s="3"/>
      <c r="H30" s="3"/>
      <c r="I30" s="3"/>
      <c r="J30" s="3"/>
      <c r="K30" s="1"/>
      <c r="L30" s="1"/>
      <c r="M30" s="1"/>
    </row>
    <row r="31" spans="1:13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1"/>
      <c r="L31" s="1"/>
      <c r="M31" s="1"/>
    </row>
    <row r="32" spans="1:13" ht="15">
      <c r="A32" s="3" t="s">
        <v>11</v>
      </c>
      <c r="B32" s="3"/>
      <c r="C32" s="3"/>
      <c r="D32" s="3"/>
      <c r="E32" s="3"/>
      <c r="F32" s="3"/>
      <c r="G32" s="3"/>
      <c r="H32" s="3"/>
      <c r="I32" s="3"/>
      <c r="J32" s="3"/>
      <c r="K32" s="1"/>
      <c r="L32" s="1"/>
      <c r="M32" s="1"/>
    </row>
    <row r="33" spans="1:13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1"/>
      <c r="L33" s="1"/>
      <c r="M33" s="1"/>
    </row>
    <row r="34" spans="1:13" ht="15">
      <c r="A34" s="41"/>
      <c r="B34" s="41"/>
      <c r="C34" s="41"/>
      <c r="D34" s="41"/>
      <c r="E34" s="41"/>
      <c r="F34" s="3"/>
      <c r="G34" s="3"/>
      <c r="H34" s="3"/>
      <c r="I34" s="3"/>
      <c r="J34" s="3"/>
      <c r="K34" s="1"/>
      <c r="L34" s="1"/>
      <c r="M34" s="1"/>
    </row>
    <row r="35" spans="1:13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1"/>
      <c r="L35" s="1"/>
      <c r="M35" s="1"/>
    </row>
    <row r="36" spans="1:13" ht="15">
      <c r="A36" s="3" t="s">
        <v>12</v>
      </c>
      <c r="B36" s="3"/>
      <c r="C36" s="3"/>
      <c r="D36" s="3"/>
      <c r="E36" s="3"/>
      <c r="F36" s="3"/>
      <c r="G36" s="3"/>
      <c r="H36" s="3"/>
      <c r="I36" s="3"/>
      <c r="J36" s="3"/>
      <c r="K36" s="1"/>
      <c r="L36" s="1"/>
      <c r="M36" s="1"/>
    </row>
    <row r="37" spans="1:13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1"/>
      <c r="L37" s="1"/>
      <c r="M37" s="1"/>
    </row>
    <row r="38" spans="1:13" ht="15">
      <c r="A38" s="41"/>
      <c r="B38" s="41"/>
      <c r="C38" s="41"/>
      <c r="D38" s="41"/>
      <c r="E38" s="41"/>
      <c r="F38" s="3"/>
      <c r="G38" s="3"/>
      <c r="H38" s="3"/>
      <c r="I38" s="3"/>
      <c r="J38" s="3"/>
      <c r="K38" s="1"/>
      <c r="L38" s="1"/>
      <c r="M38" s="1"/>
    </row>
    <row r="39" spans="1:13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1"/>
      <c r="L39" s="1"/>
      <c r="M39" s="1"/>
    </row>
    <row r="40" spans="1:13" ht="15">
      <c r="A40" s="4" t="s">
        <v>15</v>
      </c>
      <c r="B40" s="4"/>
      <c r="C40" s="4"/>
      <c r="D40" s="4"/>
      <c r="E40" s="4"/>
      <c r="F40" s="4"/>
      <c r="G40" s="4"/>
      <c r="H40" s="4"/>
      <c r="I40" s="3"/>
      <c r="J40" s="3"/>
      <c r="K40" s="1"/>
      <c r="L40" s="1"/>
      <c r="M40" s="1"/>
    </row>
    <row r="41" spans="1:13" ht="15">
      <c r="A41" s="4"/>
      <c r="B41" s="4"/>
      <c r="C41" s="4"/>
      <c r="D41" s="4"/>
      <c r="E41" s="4"/>
      <c r="F41" s="4"/>
      <c r="G41" s="4"/>
      <c r="H41" s="4"/>
      <c r="I41" s="3"/>
      <c r="J41" s="3"/>
      <c r="K41" s="1"/>
      <c r="L41" s="1"/>
      <c r="M41" s="1"/>
    </row>
    <row r="42" spans="1:13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1"/>
      <c r="L42" s="1"/>
      <c r="M42" s="1"/>
    </row>
    <row r="43" spans="1:13" ht="15">
      <c r="A43" s="41"/>
      <c r="B43" s="41"/>
      <c r="C43" s="41"/>
      <c r="D43" s="41"/>
      <c r="E43" s="41"/>
      <c r="F43" s="3"/>
      <c r="G43" s="3"/>
      <c r="H43" s="3"/>
      <c r="I43" s="3"/>
      <c r="J43" s="3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42" t="s">
        <v>3</v>
      </c>
      <c r="B46" s="42"/>
      <c r="C46" s="42"/>
      <c r="D46" s="2"/>
      <c r="E46" s="2">
        <f>IF('тест расчеты'!A20&lt;0.6,2,IF('тест расчеты'!A20&lt;0.7,3,IF('тест расчеты'!A20&lt;0.9,4,5)))</f>
        <v>2</v>
      </c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.75">
      <c r="A49" s="1"/>
      <c r="B49" s="40" t="s">
        <v>23</v>
      </c>
      <c r="C49" s="40"/>
      <c r="D49" s="40"/>
      <c r="E49" s="40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</sheetData>
  <mergeCells count="12">
    <mergeCell ref="B49:E49"/>
    <mergeCell ref="A6:E6"/>
    <mergeCell ref="A14:E14"/>
    <mergeCell ref="A18:E18"/>
    <mergeCell ref="A26:E26"/>
    <mergeCell ref="A38:E38"/>
    <mergeCell ref="A10:E10"/>
    <mergeCell ref="A46:C46"/>
    <mergeCell ref="A22:E22"/>
    <mergeCell ref="A30:E30"/>
    <mergeCell ref="A34:E34"/>
    <mergeCell ref="A43:E43"/>
  </mergeCells>
  <dataValidations count="1">
    <dataValidation type="list" allowBlank="1" showInputMessage="1" showErrorMessage="1" sqref="A6:E6 A43:E43 A38:E38 A34:E34 A30:E30 A26:E26 A10:E10 A14:E14 A18:E18 A22:E22">
      <formula1>"да,нет"</formula1>
    </dataValidation>
  </dataValidations>
  <hyperlinks>
    <hyperlink ref="B49:E49" location="главная!A1" display="ВЕРНУТЬСЯ НА ГЛАВНУЮ"/>
  </hyperlink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A1" sqref="A1"/>
    </sheetView>
  </sheetViews>
  <sheetFormatPr defaultColWidth="9.00390625" defaultRowHeight="12.75"/>
  <sheetData>
    <row r="1" spans="1:8" ht="12.75">
      <c r="A1" s="23"/>
      <c r="B1" s="24" t="s">
        <v>34</v>
      </c>
      <c r="C1" s="24"/>
      <c r="D1" s="24"/>
      <c r="E1" s="24"/>
      <c r="F1" s="24"/>
      <c r="G1" s="24"/>
      <c r="H1" s="23"/>
    </row>
    <row r="3" spans="1:7" ht="12.75">
      <c r="A3" s="1" t="s">
        <v>35</v>
      </c>
      <c r="B3" s="1"/>
      <c r="C3" s="1"/>
      <c r="D3" s="1"/>
      <c r="E3" s="1"/>
      <c r="F3" s="1"/>
      <c r="G3" s="1"/>
    </row>
    <row r="4" spans="1:7" ht="12.75">
      <c r="A4" s="43"/>
      <c r="B4" s="43"/>
      <c r="C4" s="43"/>
      <c r="D4" s="43"/>
      <c r="E4" s="43"/>
      <c r="F4" s="43"/>
      <c r="G4" s="43"/>
    </row>
    <row r="8" spans="1:8" ht="12.75">
      <c r="A8" s="1" t="s">
        <v>36</v>
      </c>
      <c r="B8" s="1"/>
      <c r="C8" s="1"/>
      <c r="D8" s="1"/>
      <c r="E8" s="1"/>
      <c r="F8" s="1"/>
      <c r="G8" s="1"/>
      <c r="H8" s="20">
        <v>1</v>
      </c>
    </row>
    <row r="9" spans="1:7" ht="12.75">
      <c r="A9" s="43"/>
      <c r="B9" s="43"/>
      <c r="C9" s="43"/>
      <c r="D9" s="43"/>
      <c r="E9" s="43"/>
      <c r="F9" s="43"/>
      <c r="G9" s="43"/>
    </row>
    <row r="13" spans="1:7" ht="12.75">
      <c r="A13" s="1" t="s">
        <v>37</v>
      </c>
      <c r="B13" s="1"/>
      <c r="C13" s="1"/>
      <c r="D13" s="1"/>
      <c r="E13" s="1"/>
      <c r="F13" s="1"/>
      <c r="G13" s="1"/>
    </row>
    <row r="14" spans="1:7" ht="12.75">
      <c r="A14" s="43"/>
      <c r="B14" s="43"/>
      <c r="C14" s="43"/>
      <c r="D14" s="43"/>
      <c r="E14" s="43"/>
      <c r="F14" s="43"/>
      <c r="G14" s="43"/>
    </row>
    <row r="18" spans="1:7" ht="12.75">
      <c r="A18" s="1" t="s">
        <v>42</v>
      </c>
      <c r="B18" s="1"/>
      <c r="C18" s="1"/>
      <c r="D18" s="1"/>
      <c r="E18" s="1"/>
      <c r="F18" s="1"/>
      <c r="G18" s="1"/>
    </row>
    <row r="19" spans="1:7" ht="12.75">
      <c r="A19" s="43"/>
      <c r="B19" s="43"/>
      <c r="C19" s="43"/>
      <c r="D19" s="43"/>
      <c r="E19" s="43"/>
      <c r="F19" s="43"/>
      <c r="G19" s="43"/>
    </row>
    <row r="22" ht="12.75">
      <c r="H22" s="20">
        <v>2</v>
      </c>
    </row>
    <row r="23" spans="1:7" ht="12.75">
      <c r="A23" s="1" t="s">
        <v>38</v>
      </c>
      <c r="B23" s="1"/>
      <c r="C23" s="1"/>
      <c r="D23" s="1"/>
      <c r="E23" s="1"/>
      <c r="F23" s="1"/>
      <c r="G23" s="1"/>
    </row>
    <row r="24" spans="1:7" ht="12.75">
      <c r="A24" s="43"/>
      <c r="B24" s="43"/>
      <c r="C24" s="43"/>
      <c r="D24" s="43"/>
      <c r="E24" s="43"/>
      <c r="F24" s="43"/>
      <c r="G24" s="43"/>
    </row>
    <row r="28" spans="4:7" ht="18">
      <c r="D28" s="21" t="s">
        <v>43</v>
      </c>
      <c r="E28" s="21"/>
      <c r="F28" s="21"/>
      <c r="G28" s="22">
        <f>IF(расчеты2!J41&lt;3,2,IF(расчеты2!J41&lt;4,3,IF(расчеты2!J41&lt;5,4,5)))</f>
        <v>2</v>
      </c>
    </row>
    <row r="35" ht="12.75">
      <c r="H35" s="20">
        <v>3</v>
      </c>
    </row>
    <row r="48" ht="12.75">
      <c r="H48" s="20">
        <v>4</v>
      </c>
    </row>
    <row r="61" ht="12.75">
      <c r="H61" s="20">
        <v>5</v>
      </c>
    </row>
  </sheetData>
  <mergeCells count="5">
    <mergeCell ref="A24:G24"/>
    <mergeCell ref="A4:G4"/>
    <mergeCell ref="A9:G9"/>
    <mergeCell ref="A14:G14"/>
    <mergeCell ref="A19:G19"/>
  </mergeCells>
  <dataValidations count="1">
    <dataValidation type="list" allowBlank="1" showInputMessage="1" showErrorMessage="1" sqref="A4:F4 A24:G24 A19:G19 A14:G14 A9:G9">
      <formula1>"1,2,3,4,5"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"/>
  <sheetViews>
    <sheetView workbookViewId="0" topLeftCell="A1">
      <selection activeCell="F8" sqref="F8"/>
    </sheetView>
  </sheetViews>
  <sheetFormatPr defaultColWidth="9.00390625" defaultRowHeight="12.75"/>
  <sheetData>
    <row r="1" spans="1:12" ht="12.75">
      <c r="A1" s="45" t="s">
        <v>48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54.75" customHeight="1">
      <c r="A2" s="44" t="s">
        <v>46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</sheetData>
  <mergeCells count="2">
    <mergeCell ref="A2:L2"/>
    <mergeCell ref="A1:L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/>
  <dimension ref="A1:C20"/>
  <sheetViews>
    <sheetView workbookViewId="0" topLeftCell="A1">
      <selection activeCell="C35" sqref="C35"/>
    </sheetView>
  </sheetViews>
  <sheetFormatPr defaultColWidth="9.00390625" defaultRowHeight="12.75"/>
  <cols>
    <col min="1" max="1" width="12.375" style="0" bestFit="1" customWidth="1"/>
    <col min="2" max="2" width="15.125" style="0" bestFit="1" customWidth="1"/>
    <col min="3" max="3" width="9.625" style="0" bestFit="1" customWidth="1"/>
  </cols>
  <sheetData>
    <row r="1" spans="1:3" ht="12.75">
      <c r="A1" s="29"/>
      <c r="B1" s="29"/>
      <c r="C1" s="29"/>
    </row>
    <row r="2" spans="1:3" ht="12.75">
      <c r="A2" s="29" t="s">
        <v>0</v>
      </c>
      <c r="B2" s="29" t="s">
        <v>1</v>
      </c>
      <c r="C2" s="29" t="s">
        <v>2</v>
      </c>
    </row>
    <row r="3" spans="1:3" ht="12.75">
      <c r="A3" s="29" t="s">
        <v>13</v>
      </c>
      <c r="B3" s="29">
        <f>тест!A6</f>
        <v>0</v>
      </c>
      <c r="C3" s="29">
        <f aca="true" t="shared" si="0" ref="C3:C8">IF(B3=A3,1,0)</f>
        <v>0</v>
      </c>
    </row>
    <row r="4" spans="1:3" ht="12.75">
      <c r="A4" s="29" t="s">
        <v>13</v>
      </c>
      <c r="B4" s="29">
        <f>тест!A10</f>
        <v>0</v>
      </c>
      <c r="C4" s="29">
        <f t="shared" si="0"/>
        <v>0</v>
      </c>
    </row>
    <row r="5" spans="1:3" ht="12.75">
      <c r="A5" s="29" t="s">
        <v>13</v>
      </c>
      <c r="B5" s="29">
        <f>тест!A14</f>
        <v>0</v>
      </c>
      <c r="C5" s="29">
        <f t="shared" si="0"/>
        <v>0</v>
      </c>
    </row>
    <row r="6" spans="1:3" ht="12.75">
      <c r="A6" s="29" t="s">
        <v>13</v>
      </c>
      <c r="B6" s="29">
        <f>тест!A18</f>
        <v>0</v>
      </c>
      <c r="C6" s="29">
        <f t="shared" si="0"/>
        <v>0</v>
      </c>
    </row>
    <row r="7" spans="1:3" ht="12.75">
      <c r="A7" s="29" t="s">
        <v>14</v>
      </c>
      <c r="B7" s="29">
        <f>тест!A22</f>
        <v>0</v>
      </c>
      <c r="C7" s="29">
        <f t="shared" si="0"/>
        <v>0</v>
      </c>
    </row>
    <row r="8" spans="1:3" ht="12.75">
      <c r="A8" s="29" t="s">
        <v>14</v>
      </c>
      <c r="B8" s="29">
        <f>тест!A26</f>
        <v>0</v>
      </c>
      <c r="C8" s="29">
        <f t="shared" si="0"/>
        <v>0</v>
      </c>
    </row>
    <row r="9" spans="1:3" ht="12.75">
      <c r="A9" s="29" t="s">
        <v>14</v>
      </c>
      <c r="B9" s="29">
        <f>тест!A30</f>
        <v>0</v>
      </c>
      <c r="C9" s="29">
        <f>IF(D9=A9,1,0)</f>
        <v>0</v>
      </c>
    </row>
    <row r="10" spans="1:3" ht="12.75">
      <c r="A10" s="29" t="s">
        <v>14</v>
      </c>
      <c r="B10" s="29">
        <f>тест!A34</f>
        <v>0</v>
      </c>
      <c r="C10" s="29">
        <f>IF(B10=A10,1,0)</f>
        <v>0</v>
      </c>
    </row>
    <row r="11" spans="1:3" ht="12.75">
      <c r="A11" s="29" t="s">
        <v>13</v>
      </c>
      <c r="B11" s="29">
        <f>тест!A38</f>
        <v>0</v>
      </c>
      <c r="C11" s="29">
        <f>IF(B11=A11,1,0)</f>
        <v>0</v>
      </c>
    </row>
    <row r="12" spans="1:3" ht="12.75">
      <c r="A12" s="29" t="s">
        <v>13</v>
      </c>
      <c r="B12" s="29">
        <f>тест!A43</f>
        <v>0</v>
      </c>
      <c r="C12" s="29">
        <f>IF(B12=A12,1,0)</f>
        <v>0</v>
      </c>
    </row>
    <row r="13" spans="1:3" ht="12.75">
      <c r="A13" s="29"/>
      <c r="B13" s="29"/>
      <c r="C13" s="29"/>
    </row>
    <row r="20" ht="12.75">
      <c r="A20" s="29">
        <f>SUM(C3:C12)/10</f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7"/>
  <sheetViews>
    <sheetView workbookViewId="0" topLeftCell="A64">
      <selection activeCell="D15" sqref="D15"/>
    </sheetView>
  </sheetViews>
  <sheetFormatPr defaultColWidth="9.00390625" defaultRowHeight="12.75"/>
  <cols>
    <col min="2" max="2" width="13.25390625" style="0" customWidth="1"/>
    <col min="9" max="9" width="10.00390625" style="0" bestFit="1" customWidth="1"/>
    <col min="10" max="10" width="8.125" style="0" bestFit="1" customWidth="1"/>
    <col min="11" max="11" width="9.25390625" style="0" bestFit="1" customWidth="1"/>
  </cols>
  <sheetData>
    <row r="1" spans="1:13" ht="12.75">
      <c r="A1" s="29"/>
      <c r="B1" s="29"/>
      <c r="C1" s="29"/>
      <c r="D1" s="29"/>
      <c r="E1" s="29"/>
      <c r="F1" s="29"/>
      <c r="G1" s="29"/>
      <c r="H1" s="29"/>
      <c r="I1" s="26"/>
      <c r="J1" s="26"/>
      <c r="K1" s="26"/>
      <c r="L1" s="26"/>
      <c r="M1" s="26"/>
    </row>
    <row r="2" spans="1:13" ht="12.75">
      <c r="A2" s="29"/>
      <c r="B2" s="29"/>
      <c r="C2" s="29"/>
      <c r="D2" s="29"/>
      <c r="E2" s="29"/>
      <c r="F2" s="29"/>
      <c r="G2" s="29"/>
      <c r="H2" s="29"/>
      <c r="I2" s="26"/>
      <c r="J2" s="26"/>
      <c r="K2" s="26"/>
      <c r="L2" s="26"/>
      <c r="M2" s="26"/>
    </row>
    <row r="3" spans="1:13" ht="12.75">
      <c r="A3" s="29"/>
      <c r="B3" s="29"/>
      <c r="C3" s="29"/>
      <c r="D3" s="29"/>
      <c r="E3" s="29"/>
      <c r="F3" s="29"/>
      <c r="G3" s="29"/>
      <c r="H3" s="29"/>
      <c r="I3" s="26"/>
      <c r="J3" s="26"/>
      <c r="K3" s="26"/>
      <c r="L3" s="26"/>
      <c r="M3" s="26"/>
    </row>
    <row r="4" spans="1:13" ht="12.75">
      <c r="A4" s="29"/>
      <c r="B4" s="29"/>
      <c r="C4" s="29"/>
      <c r="D4" s="29"/>
      <c r="E4" s="29"/>
      <c r="F4" s="29"/>
      <c r="G4" s="29"/>
      <c r="H4" s="29"/>
      <c r="I4" s="26"/>
      <c r="J4" s="26"/>
      <c r="K4" s="26"/>
      <c r="L4" s="26"/>
      <c r="M4" s="26"/>
    </row>
    <row r="5" spans="1:13" ht="12.75">
      <c r="A5" s="29"/>
      <c r="B5" s="29"/>
      <c r="C5" s="29"/>
      <c r="D5" s="29"/>
      <c r="E5" s="29"/>
      <c r="F5" s="29"/>
      <c r="G5" s="29"/>
      <c r="H5" s="29"/>
      <c r="I5" s="26"/>
      <c r="J5" s="26"/>
      <c r="K5" s="26"/>
      <c r="L5" s="26"/>
      <c r="M5" s="26"/>
    </row>
    <row r="6" spans="1:13" ht="12.75">
      <c r="A6" s="29"/>
      <c r="B6" s="29"/>
      <c r="C6" s="29"/>
      <c r="D6" s="29"/>
      <c r="E6" s="29"/>
      <c r="F6" s="29"/>
      <c r="G6" s="29"/>
      <c r="H6" s="29"/>
      <c r="I6" s="26"/>
      <c r="J6" s="26"/>
      <c r="K6" s="26"/>
      <c r="L6" s="26"/>
      <c r="M6" s="26"/>
    </row>
    <row r="7" spans="1:13" ht="13.5" customHeight="1">
      <c r="A7" s="29"/>
      <c r="B7" s="29"/>
      <c r="C7" s="29"/>
      <c r="D7" s="29" t="s">
        <v>30</v>
      </c>
      <c r="E7" s="29"/>
      <c r="F7" s="29"/>
      <c r="G7" s="29"/>
      <c r="H7" s="29"/>
      <c r="I7" s="26"/>
      <c r="J7" s="26"/>
      <c r="K7" s="26"/>
      <c r="L7" s="26"/>
      <c r="M7" s="26"/>
    </row>
    <row r="8" spans="1:13" ht="12.75">
      <c r="A8" s="29"/>
      <c r="B8" s="29"/>
      <c r="C8" s="29"/>
      <c r="D8" s="29"/>
      <c r="E8" s="29"/>
      <c r="F8" s="29"/>
      <c r="G8" s="29"/>
      <c r="H8" s="29"/>
      <c r="I8" s="26"/>
      <c r="J8" s="26"/>
      <c r="K8" s="26"/>
      <c r="L8" s="26"/>
      <c r="M8" s="26"/>
    </row>
    <row r="9" spans="1:13" ht="12.75">
      <c r="A9" s="29"/>
      <c r="B9" s="29" t="s">
        <v>26</v>
      </c>
      <c r="C9" s="29"/>
      <c r="D9" s="29"/>
      <c r="E9" s="29"/>
      <c r="F9" s="29"/>
      <c r="G9" s="29"/>
      <c r="H9" s="29"/>
      <c r="I9" s="26"/>
      <c r="J9" s="26"/>
      <c r="K9" s="26"/>
      <c r="L9" s="26"/>
      <c r="M9" s="26"/>
    </row>
    <row r="10" spans="1:14" ht="12.75">
      <c r="A10" s="29"/>
      <c r="B10" s="29"/>
      <c r="C10" s="29"/>
      <c r="D10" s="29"/>
      <c r="E10" s="29"/>
      <c r="F10" s="29"/>
      <c r="G10" s="29" t="s">
        <v>25</v>
      </c>
      <c r="H10" s="29"/>
      <c r="I10" s="29"/>
      <c r="J10" s="29" t="s">
        <v>33</v>
      </c>
      <c r="K10" s="29"/>
      <c r="L10" s="29"/>
      <c r="M10" s="29"/>
      <c r="N10" s="29"/>
    </row>
    <row r="11" spans="1:14" ht="12.75">
      <c r="A11" s="29"/>
      <c r="B11" s="29"/>
      <c r="C11" s="29"/>
      <c r="D11" s="29"/>
      <c r="E11" s="29" t="s">
        <v>31</v>
      </c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12.75">
      <c r="A12" s="29"/>
      <c r="B12" s="29"/>
      <c r="C12" s="29"/>
      <c r="D12" s="29"/>
      <c r="E12" s="29" t="s">
        <v>28</v>
      </c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12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2.75">
      <c r="A14" s="29"/>
      <c r="B14" s="29"/>
      <c r="C14" s="29"/>
      <c r="D14" s="29"/>
      <c r="E14" s="29"/>
      <c r="F14" s="29"/>
      <c r="G14" s="29"/>
      <c r="H14" s="29" t="s">
        <v>32</v>
      </c>
      <c r="I14" s="29"/>
      <c r="J14" s="29"/>
      <c r="K14" s="29"/>
      <c r="L14" s="29"/>
      <c r="M14" s="29"/>
      <c r="N14" s="29"/>
    </row>
    <row r="15" spans="1:14" ht="12.7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2.7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2.75">
      <c r="A18" s="29"/>
      <c r="B18" s="29"/>
      <c r="C18" s="29"/>
      <c r="D18" s="29" t="s">
        <v>29</v>
      </c>
      <c r="E18" s="29"/>
      <c r="F18" s="29">
        <v>-5</v>
      </c>
      <c r="G18" s="29">
        <f>F18^2</f>
        <v>25</v>
      </c>
      <c r="H18" s="29">
        <f aca="true" t="shared" si="0" ref="H18:H28">F18-9</f>
        <v>-14</v>
      </c>
      <c r="I18" s="29"/>
      <c r="J18" s="29">
        <v>-5</v>
      </c>
      <c r="K18" s="29">
        <f>J18^2</f>
        <v>25</v>
      </c>
      <c r="L18" s="29">
        <v>9</v>
      </c>
      <c r="M18" s="29"/>
      <c r="N18" s="29"/>
    </row>
    <row r="19" spans="1:14" ht="12.75">
      <c r="A19" s="29">
        <v>-5</v>
      </c>
      <c r="B19" s="29">
        <f>A19^2</f>
        <v>25</v>
      </c>
      <c r="C19" s="29">
        <f>-0.4*A19+2</f>
        <v>4</v>
      </c>
      <c r="D19" s="29"/>
      <c r="E19" s="29"/>
      <c r="F19" s="29">
        <v>-4</v>
      </c>
      <c r="G19" s="29">
        <f aca="true" t="shared" si="1" ref="G19:G28">F19^2</f>
        <v>16</v>
      </c>
      <c r="H19" s="29">
        <f t="shared" si="0"/>
        <v>-13</v>
      </c>
      <c r="I19" s="29"/>
      <c r="J19" s="29">
        <v>-4</v>
      </c>
      <c r="K19" s="29">
        <f aca="true" t="shared" si="2" ref="K19:K28">J19^2</f>
        <v>16</v>
      </c>
      <c r="L19" s="29">
        <v>9</v>
      </c>
      <c r="M19" s="29"/>
      <c r="N19" s="29"/>
    </row>
    <row r="20" spans="1:14" ht="12.75">
      <c r="A20" s="29">
        <v>-4</v>
      </c>
      <c r="B20" s="29">
        <f aca="true" t="shared" si="3" ref="B20:B29">A20^2</f>
        <v>16</v>
      </c>
      <c r="C20" s="29">
        <f aca="true" t="shared" si="4" ref="C20:C29">-0.4*A20+2</f>
        <v>3.6</v>
      </c>
      <c r="D20" s="29"/>
      <c r="E20" s="29"/>
      <c r="F20" s="29">
        <v>-3</v>
      </c>
      <c r="G20" s="29">
        <f t="shared" si="1"/>
        <v>9</v>
      </c>
      <c r="H20" s="29">
        <f t="shared" si="0"/>
        <v>-12</v>
      </c>
      <c r="I20" s="29"/>
      <c r="J20" s="29">
        <v>-3</v>
      </c>
      <c r="K20" s="29">
        <f t="shared" si="2"/>
        <v>9</v>
      </c>
      <c r="L20" s="29">
        <v>9</v>
      </c>
      <c r="M20" s="29"/>
      <c r="N20" s="29"/>
    </row>
    <row r="21" spans="1:14" ht="12.75">
      <c r="A21" s="29">
        <v>-3</v>
      </c>
      <c r="B21" s="29">
        <f t="shared" si="3"/>
        <v>9</v>
      </c>
      <c r="C21" s="29">
        <f t="shared" si="4"/>
        <v>3.2</v>
      </c>
      <c r="D21" s="29"/>
      <c r="E21" s="29"/>
      <c r="F21" s="29">
        <v>-2</v>
      </c>
      <c r="G21" s="29">
        <f t="shared" si="1"/>
        <v>4</v>
      </c>
      <c r="H21" s="29">
        <f t="shared" si="0"/>
        <v>-11</v>
      </c>
      <c r="I21" s="29"/>
      <c r="J21" s="29">
        <v>-2</v>
      </c>
      <c r="K21" s="29">
        <f t="shared" si="2"/>
        <v>4</v>
      </c>
      <c r="L21" s="29">
        <v>9</v>
      </c>
      <c r="M21" s="29"/>
      <c r="N21" s="29"/>
    </row>
    <row r="22" spans="1:14" ht="12.75">
      <c r="A22" s="29">
        <v>-2</v>
      </c>
      <c r="B22" s="29">
        <f t="shared" si="3"/>
        <v>4</v>
      </c>
      <c r="C22" s="29">
        <f t="shared" si="4"/>
        <v>2.8</v>
      </c>
      <c r="D22" s="29"/>
      <c r="E22" s="29"/>
      <c r="F22" s="29">
        <v>-1</v>
      </c>
      <c r="G22" s="29">
        <f t="shared" si="1"/>
        <v>1</v>
      </c>
      <c r="H22" s="29">
        <f t="shared" si="0"/>
        <v>-10</v>
      </c>
      <c r="I22" s="29"/>
      <c r="J22" s="29">
        <v>-1</v>
      </c>
      <c r="K22" s="29">
        <f t="shared" si="2"/>
        <v>1</v>
      </c>
      <c r="L22" s="29">
        <v>9</v>
      </c>
      <c r="M22" s="29"/>
      <c r="N22" s="29"/>
    </row>
    <row r="23" spans="1:14" ht="12.75">
      <c r="A23" s="29">
        <v>-1</v>
      </c>
      <c r="B23" s="29">
        <f t="shared" si="3"/>
        <v>1</v>
      </c>
      <c r="C23" s="29">
        <f t="shared" si="4"/>
        <v>2.4</v>
      </c>
      <c r="D23" s="29"/>
      <c r="E23" s="29"/>
      <c r="F23" s="29">
        <v>0</v>
      </c>
      <c r="G23" s="29">
        <f t="shared" si="1"/>
        <v>0</v>
      </c>
      <c r="H23" s="29">
        <f t="shared" si="0"/>
        <v>-9</v>
      </c>
      <c r="I23" s="29"/>
      <c r="J23" s="29">
        <v>0</v>
      </c>
      <c r="K23" s="29">
        <f t="shared" si="2"/>
        <v>0</v>
      </c>
      <c r="L23" s="29">
        <v>9</v>
      </c>
      <c r="M23" s="29"/>
      <c r="N23" s="29"/>
    </row>
    <row r="24" spans="1:14" ht="12.75">
      <c r="A24" s="29">
        <v>0</v>
      </c>
      <c r="B24" s="29">
        <f t="shared" si="3"/>
        <v>0</v>
      </c>
      <c r="C24" s="29">
        <f t="shared" si="4"/>
        <v>2</v>
      </c>
      <c r="D24" s="29"/>
      <c r="E24" s="29"/>
      <c r="F24" s="29">
        <v>1</v>
      </c>
      <c r="G24" s="29">
        <f t="shared" si="1"/>
        <v>1</v>
      </c>
      <c r="H24" s="29">
        <f t="shared" si="0"/>
        <v>-8</v>
      </c>
      <c r="I24" s="29"/>
      <c r="J24" s="29">
        <v>1</v>
      </c>
      <c r="K24" s="29">
        <f t="shared" si="2"/>
        <v>1</v>
      </c>
      <c r="L24" s="29">
        <v>9</v>
      </c>
      <c r="M24" s="29"/>
      <c r="N24" s="29"/>
    </row>
    <row r="25" spans="1:14" ht="12.75">
      <c r="A25" s="29">
        <v>1</v>
      </c>
      <c r="B25" s="29">
        <f t="shared" si="3"/>
        <v>1</v>
      </c>
      <c r="C25" s="29">
        <f t="shared" si="4"/>
        <v>1.6</v>
      </c>
      <c r="D25" s="29"/>
      <c r="E25" s="29"/>
      <c r="F25" s="29">
        <v>2</v>
      </c>
      <c r="G25" s="29">
        <f t="shared" si="1"/>
        <v>4</v>
      </c>
      <c r="H25" s="29">
        <f t="shared" si="0"/>
        <v>-7</v>
      </c>
      <c r="I25" s="29"/>
      <c r="J25" s="29">
        <v>2</v>
      </c>
      <c r="K25" s="29">
        <f t="shared" si="2"/>
        <v>4</v>
      </c>
      <c r="L25" s="29">
        <v>9</v>
      </c>
      <c r="M25" s="29"/>
      <c r="N25" s="29"/>
    </row>
    <row r="26" spans="1:14" ht="12.75">
      <c r="A26" s="29">
        <v>2</v>
      </c>
      <c r="B26" s="29">
        <f t="shared" si="3"/>
        <v>4</v>
      </c>
      <c r="C26" s="29">
        <f t="shared" si="4"/>
        <v>1.2</v>
      </c>
      <c r="D26" s="29"/>
      <c r="E26" s="29"/>
      <c r="F26" s="29">
        <v>3</v>
      </c>
      <c r="G26" s="29">
        <f t="shared" si="1"/>
        <v>9</v>
      </c>
      <c r="H26" s="29">
        <f t="shared" si="0"/>
        <v>-6</v>
      </c>
      <c r="I26" s="29"/>
      <c r="J26" s="29">
        <v>3</v>
      </c>
      <c r="K26" s="29">
        <f t="shared" si="2"/>
        <v>9</v>
      </c>
      <c r="L26" s="29">
        <v>9</v>
      </c>
      <c r="M26" s="29" t="s">
        <v>27</v>
      </c>
      <c r="N26" s="29"/>
    </row>
    <row r="27" spans="1:14" ht="12.75">
      <c r="A27" s="29">
        <v>3</v>
      </c>
      <c r="B27" s="29">
        <f t="shared" si="3"/>
        <v>9</v>
      </c>
      <c r="C27" s="29">
        <f t="shared" si="4"/>
        <v>0.7999999999999998</v>
      </c>
      <c r="D27" s="29"/>
      <c r="E27" s="29"/>
      <c r="F27" s="29">
        <v>4</v>
      </c>
      <c r="G27" s="29">
        <f t="shared" si="1"/>
        <v>16</v>
      </c>
      <c r="H27" s="29">
        <f t="shared" si="0"/>
        <v>-5</v>
      </c>
      <c r="I27" s="29"/>
      <c r="J27" s="29">
        <v>4</v>
      </c>
      <c r="K27" s="29">
        <f t="shared" si="2"/>
        <v>16</v>
      </c>
      <c r="L27" s="29">
        <v>9</v>
      </c>
      <c r="M27" s="29"/>
      <c r="N27" s="29"/>
    </row>
    <row r="28" spans="1:14" ht="12.75">
      <c r="A28" s="29">
        <v>4</v>
      </c>
      <c r="B28" s="29">
        <f t="shared" si="3"/>
        <v>16</v>
      </c>
      <c r="C28" s="29">
        <f t="shared" si="4"/>
        <v>0.3999999999999999</v>
      </c>
      <c r="D28" s="29"/>
      <c r="E28" s="29"/>
      <c r="F28" s="29">
        <v>5</v>
      </c>
      <c r="G28" s="29">
        <f t="shared" si="1"/>
        <v>25</v>
      </c>
      <c r="H28" s="29">
        <f t="shared" si="0"/>
        <v>-4</v>
      </c>
      <c r="I28" s="29"/>
      <c r="J28" s="29">
        <v>5</v>
      </c>
      <c r="K28" s="29">
        <f t="shared" si="2"/>
        <v>25</v>
      </c>
      <c r="L28" s="29">
        <v>9</v>
      </c>
      <c r="M28" s="29"/>
      <c r="N28" s="29"/>
    </row>
    <row r="29" spans="1:14" ht="12.75">
      <c r="A29" s="29">
        <v>5</v>
      </c>
      <c r="B29" s="29">
        <f t="shared" si="3"/>
        <v>25</v>
      </c>
      <c r="C29" s="29">
        <f t="shared" si="4"/>
        <v>0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ht="12.75">
      <c r="A33" s="29">
        <v>-5</v>
      </c>
      <c r="B33" s="29">
        <f>(-2)*(A33^2)</f>
        <v>-50</v>
      </c>
      <c r="C33" s="29">
        <f>-5*A33</f>
        <v>25</v>
      </c>
      <c r="D33" s="29"/>
      <c r="E33" s="29">
        <v>-5</v>
      </c>
      <c r="F33" s="29">
        <f>(-0.5)*(E33^2)</f>
        <v>-12.5</v>
      </c>
      <c r="G33" s="29">
        <v>-5</v>
      </c>
      <c r="H33" s="29"/>
      <c r="I33" s="29" t="s">
        <v>39</v>
      </c>
      <c r="J33" s="29" t="s">
        <v>40</v>
      </c>
      <c r="K33" s="29" t="s">
        <v>41</v>
      </c>
      <c r="L33" s="29"/>
      <c r="M33" s="29"/>
      <c r="N33" s="29"/>
    </row>
    <row r="34" spans="1:14" ht="12.75">
      <c r="A34" s="29">
        <v>-4</v>
      </c>
      <c r="B34" s="29">
        <f aca="true" t="shared" si="5" ref="B34:B43">(-2)*(A34^2)</f>
        <v>-32</v>
      </c>
      <c r="C34" s="29">
        <f aca="true" t="shared" si="6" ref="C34:C43">-5*A34</f>
        <v>20</v>
      </c>
      <c r="D34" s="29"/>
      <c r="E34" s="29">
        <v>-4</v>
      </c>
      <c r="F34" s="29">
        <f aca="true" t="shared" si="7" ref="F34:F43">(-0.5)*(E34^2)</f>
        <v>-8</v>
      </c>
      <c r="G34" s="29">
        <v>-5</v>
      </c>
      <c r="H34" s="29"/>
      <c r="I34" s="29">
        <v>1</v>
      </c>
      <c r="J34" s="29">
        <f>графики!A4</f>
        <v>0</v>
      </c>
      <c r="K34" s="29">
        <f>IF(J34=I34,1,0)</f>
        <v>0</v>
      </c>
      <c r="L34" s="29"/>
      <c r="M34" s="29"/>
      <c r="N34" s="29"/>
    </row>
    <row r="35" spans="1:14" ht="12.75">
      <c r="A35" s="29">
        <v>-3</v>
      </c>
      <c r="B35" s="29">
        <f t="shared" si="5"/>
        <v>-18</v>
      </c>
      <c r="C35" s="29">
        <f t="shared" si="6"/>
        <v>15</v>
      </c>
      <c r="D35" s="29"/>
      <c r="E35" s="29">
        <v>-3</v>
      </c>
      <c r="F35" s="29">
        <f t="shared" si="7"/>
        <v>-4.5</v>
      </c>
      <c r="G35" s="29">
        <v>-5</v>
      </c>
      <c r="H35" s="29"/>
      <c r="I35" s="29">
        <v>4</v>
      </c>
      <c r="J35" s="29">
        <f>графики!A9</f>
        <v>0</v>
      </c>
      <c r="K35" s="29">
        <f>IF(J35=I35,1,0)</f>
        <v>0</v>
      </c>
      <c r="L35" s="29"/>
      <c r="M35" s="29"/>
      <c r="N35" s="29"/>
    </row>
    <row r="36" spans="1:14" ht="12.75">
      <c r="A36" s="29">
        <v>-2</v>
      </c>
      <c r="B36" s="29">
        <f t="shared" si="5"/>
        <v>-8</v>
      </c>
      <c r="C36" s="29">
        <f t="shared" si="6"/>
        <v>10</v>
      </c>
      <c r="D36" s="29"/>
      <c r="E36" s="29">
        <v>-2</v>
      </c>
      <c r="F36" s="29">
        <f t="shared" si="7"/>
        <v>-2</v>
      </c>
      <c r="G36" s="29">
        <v>-5</v>
      </c>
      <c r="H36" s="29"/>
      <c r="I36" s="29">
        <v>3</v>
      </c>
      <c r="J36" s="29">
        <f>графики!A14</f>
        <v>0</v>
      </c>
      <c r="K36" s="29">
        <f>IF(J36=I36,1,0)</f>
        <v>0</v>
      </c>
      <c r="L36" s="29"/>
      <c r="M36" s="29"/>
      <c r="N36" s="29"/>
    </row>
    <row r="37" spans="1:14" ht="12.75">
      <c r="A37" s="29">
        <v>-1</v>
      </c>
      <c r="B37" s="29">
        <f t="shared" si="5"/>
        <v>-2</v>
      </c>
      <c r="C37" s="29">
        <f t="shared" si="6"/>
        <v>5</v>
      </c>
      <c r="D37" s="29"/>
      <c r="E37" s="29">
        <v>-1</v>
      </c>
      <c r="F37" s="29">
        <f t="shared" si="7"/>
        <v>-0.5</v>
      </c>
      <c r="G37" s="29">
        <v>-5</v>
      </c>
      <c r="H37" s="29"/>
      <c r="I37" s="29">
        <v>5</v>
      </c>
      <c r="J37" s="29">
        <f>графики!A19</f>
        <v>0</v>
      </c>
      <c r="K37" s="29">
        <f>IF(J37=I37,1,0)</f>
        <v>0</v>
      </c>
      <c r="L37" s="29"/>
      <c r="M37" s="29"/>
      <c r="N37" s="29"/>
    </row>
    <row r="38" spans="1:14" ht="12.75">
      <c r="A38" s="29">
        <v>0</v>
      </c>
      <c r="B38" s="29">
        <f t="shared" si="5"/>
        <v>0</v>
      </c>
      <c r="C38" s="29">
        <f t="shared" si="6"/>
        <v>0</v>
      </c>
      <c r="D38" s="29"/>
      <c r="E38" s="29">
        <v>0</v>
      </c>
      <c r="F38" s="29">
        <f t="shared" si="7"/>
        <v>0</v>
      </c>
      <c r="G38" s="29">
        <v>-5</v>
      </c>
      <c r="H38" s="29"/>
      <c r="I38" s="29">
        <v>2</v>
      </c>
      <c r="J38" s="29">
        <f>графики!A24</f>
        <v>0</v>
      </c>
      <c r="K38" s="29">
        <f>IF(J38=I38,1,0)</f>
        <v>0</v>
      </c>
      <c r="L38" s="29"/>
      <c r="M38" s="29"/>
      <c r="N38" s="29"/>
    </row>
    <row r="39" spans="1:14" ht="12.75">
      <c r="A39" s="29">
        <v>1</v>
      </c>
      <c r="B39" s="29">
        <f t="shared" si="5"/>
        <v>-2</v>
      </c>
      <c r="C39" s="29">
        <f t="shared" si="6"/>
        <v>-5</v>
      </c>
      <c r="D39" s="29"/>
      <c r="E39" s="29">
        <v>1</v>
      </c>
      <c r="F39" s="29">
        <f t="shared" si="7"/>
        <v>-0.5</v>
      </c>
      <c r="G39" s="29">
        <v>-5</v>
      </c>
      <c r="H39" s="29"/>
      <c r="I39" s="29"/>
      <c r="J39" s="29"/>
      <c r="K39" s="29"/>
      <c r="L39" s="29"/>
      <c r="M39" s="29"/>
      <c r="N39" s="29"/>
    </row>
    <row r="40" spans="1:14" ht="12.75">
      <c r="A40" s="29">
        <v>2</v>
      </c>
      <c r="B40" s="29">
        <f t="shared" si="5"/>
        <v>-8</v>
      </c>
      <c r="C40" s="29">
        <f t="shared" si="6"/>
        <v>-10</v>
      </c>
      <c r="D40" s="29"/>
      <c r="E40" s="29">
        <v>2</v>
      </c>
      <c r="F40" s="29">
        <f t="shared" si="7"/>
        <v>-2</v>
      </c>
      <c r="G40" s="29">
        <v>-5</v>
      </c>
      <c r="H40" s="29"/>
      <c r="I40" s="29"/>
      <c r="J40" s="29"/>
      <c r="K40" s="29"/>
      <c r="L40" s="29"/>
      <c r="M40" s="29"/>
      <c r="N40" s="29"/>
    </row>
    <row r="41" spans="1:14" ht="12.75">
      <c r="A41" s="29">
        <v>3</v>
      </c>
      <c r="B41" s="29">
        <f t="shared" si="5"/>
        <v>-18</v>
      </c>
      <c r="C41" s="29">
        <f t="shared" si="6"/>
        <v>-15</v>
      </c>
      <c r="D41" s="29"/>
      <c r="E41" s="29">
        <v>3</v>
      </c>
      <c r="F41" s="29">
        <f t="shared" si="7"/>
        <v>-4.5</v>
      </c>
      <c r="G41" s="29">
        <v>-5</v>
      </c>
      <c r="H41" s="29"/>
      <c r="I41" s="29"/>
      <c r="J41" s="29">
        <f>SUM(K34:K38)</f>
        <v>0</v>
      </c>
      <c r="K41" s="29"/>
      <c r="L41" s="29"/>
      <c r="M41" s="29"/>
      <c r="N41" s="29"/>
    </row>
    <row r="42" spans="1:14" ht="12.75">
      <c r="A42" s="29">
        <v>4</v>
      </c>
      <c r="B42" s="29">
        <f t="shared" si="5"/>
        <v>-32</v>
      </c>
      <c r="C42" s="29">
        <f t="shared" si="6"/>
        <v>-20</v>
      </c>
      <c r="D42" s="29"/>
      <c r="E42" s="29">
        <v>4</v>
      </c>
      <c r="F42" s="29">
        <f t="shared" si="7"/>
        <v>-8</v>
      </c>
      <c r="G42" s="29">
        <v>-5</v>
      </c>
      <c r="H42" s="29"/>
      <c r="I42" s="29"/>
      <c r="J42" s="29"/>
      <c r="K42" s="29"/>
      <c r="L42" s="29"/>
      <c r="M42" s="29"/>
      <c r="N42" s="29"/>
    </row>
    <row r="43" spans="1:14" ht="12.75">
      <c r="A43" s="29">
        <v>5</v>
      </c>
      <c r="B43" s="29">
        <f t="shared" si="5"/>
        <v>-50</v>
      </c>
      <c r="C43" s="29">
        <f t="shared" si="6"/>
        <v>-25</v>
      </c>
      <c r="D43" s="29"/>
      <c r="E43" s="29">
        <v>5</v>
      </c>
      <c r="F43" s="29">
        <f t="shared" si="7"/>
        <v>-12.5</v>
      </c>
      <c r="G43" s="29">
        <v>-5</v>
      </c>
      <c r="H43" s="29"/>
      <c r="I43" s="29"/>
      <c r="J43" s="29">
        <f>(кроссворд!F28+тест!E46+графики!G28)/3</f>
        <v>2</v>
      </c>
      <c r="K43" s="29"/>
      <c r="L43" s="29"/>
      <c r="M43" s="29"/>
      <c r="N43" s="29"/>
    </row>
    <row r="44" spans="1:14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1:14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1:14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1:14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1:14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spans="1:14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</row>
    <row r="53" spans="1:14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</row>
    <row r="55" spans="1:14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4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4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</row>
    <row r="58" spans="1:14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</row>
    <row r="59" spans="1:14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</row>
    <row r="60" spans="1:14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</row>
    <row r="61" spans="1:14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</row>
    <row r="62" spans="1:14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</row>
    <row r="63" spans="1:14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4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</row>
    <row r="67" spans="1:14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1:14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</row>
    <row r="69" spans="1:14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1:14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</row>
    <row r="71" spans="1:14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</row>
    <row r="72" spans="1:14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</row>
    <row r="73" spans="1:14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</row>
    <row r="74" spans="1:8" ht="12.75">
      <c r="A74" s="29"/>
      <c r="B74" s="29"/>
      <c r="C74" s="29"/>
      <c r="D74" s="29"/>
      <c r="E74" s="29"/>
      <c r="F74" s="29"/>
      <c r="G74" s="29"/>
      <c r="H74" s="29"/>
    </row>
    <row r="75" spans="1:8" ht="12.75">
      <c r="A75" s="29"/>
      <c r="B75" s="29"/>
      <c r="C75" s="29"/>
      <c r="D75" s="29"/>
      <c r="E75" s="29"/>
      <c r="F75" s="29"/>
      <c r="G75" s="29"/>
      <c r="H75" s="29"/>
    </row>
    <row r="76" spans="1:8" ht="12.75">
      <c r="A76" s="29"/>
      <c r="B76" s="29"/>
      <c r="C76" s="29"/>
      <c r="D76" s="29"/>
      <c r="E76" s="29"/>
      <c r="F76" s="29"/>
      <c r="G76" s="29"/>
      <c r="H76" s="29"/>
    </row>
    <row r="77" spans="1:8" ht="12.75">
      <c r="A77" s="29"/>
      <c r="B77" s="29"/>
      <c r="C77" s="29"/>
      <c r="D77" s="29"/>
      <c r="E77" s="29"/>
      <c r="F77" s="29"/>
      <c r="G77" s="29"/>
      <c r="H77" s="29"/>
    </row>
    <row r="78" spans="1:8" ht="12.75">
      <c r="A78" s="29"/>
      <c r="B78" s="29"/>
      <c r="C78" s="29"/>
      <c r="D78" s="29"/>
      <c r="E78" s="29"/>
      <c r="F78" s="29"/>
      <c r="G78" s="29"/>
      <c r="H78" s="29"/>
    </row>
    <row r="79" spans="1:8" ht="12.75">
      <c r="A79" s="29"/>
      <c r="B79" s="29"/>
      <c r="C79" s="29"/>
      <c r="D79" s="29"/>
      <c r="E79" s="29"/>
      <c r="F79" s="29"/>
      <c r="G79" s="29"/>
      <c r="H79" s="29"/>
    </row>
    <row r="80" spans="1:8" ht="12.75">
      <c r="A80" s="29"/>
      <c r="B80" s="29"/>
      <c r="C80" s="29"/>
      <c r="D80" s="29"/>
      <c r="E80" s="29"/>
      <c r="F80" s="29"/>
      <c r="G80" s="29"/>
      <c r="H80" s="29"/>
    </row>
    <row r="81" spans="1:8" ht="12.75">
      <c r="A81" s="29"/>
      <c r="B81" s="29"/>
      <c r="C81" s="29"/>
      <c r="D81" s="29"/>
      <c r="E81" s="29"/>
      <c r="F81" s="29"/>
      <c r="G81" s="29"/>
      <c r="H81" s="29"/>
    </row>
    <row r="82" spans="1:8" ht="12.75">
      <c r="A82" s="29"/>
      <c r="B82" s="29"/>
      <c r="C82" s="29"/>
      <c r="D82" s="29"/>
      <c r="E82" s="29"/>
      <c r="F82" s="29"/>
      <c r="G82" s="29"/>
      <c r="H82" s="29"/>
    </row>
    <row r="83" spans="1:8" ht="12.75">
      <c r="A83" s="29"/>
      <c r="B83" s="29"/>
      <c r="C83" s="29"/>
      <c r="D83" s="29"/>
      <c r="E83" s="29"/>
      <c r="F83" s="29"/>
      <c r="G83" s="29"/>
      <c r="H83" s="29"/>
    </row>
    <row r="84" spans="1:8" ht="12.75">
      <c r="A84" s="29"/>
      <c r="B84" s="29"/>
      <c r="C84" s="29"/>
      <c r="D84" s="29"/>
      <c r="E84" s="29"/>
      <c r="F84" s="29"/>
      <c r="G84" s="29"/>
      <c r="H84" s="29"/>
    </row>
    <row r="85" spans="1:8" ht="12.75">
      <c r="A85" s="29"/>
      <c r="B85" s="29"/>
      <c r="C85" s="29"/>
      <c r="D85" s="29"/>
      <c r="E85" s="29"/>
      <c r="F85" s="29"/>
      <c r="G85" s="29"/>
      <c r="H85" s="29"/>
    </row>
    <row r="86" spans="1:8" ht="12.75">
      <c r="A86" s="29"/>
      <c r="B86" s="29"/>
      <c r="C86" s="29"/>
      <c r="D86" s="29"/>
      <c r="E86" s="29"/>
      <c r="F86" s="29"/>
      <c r="G86" s="29"/>
      <c r="H86" s="29"/>
    </row>
    <row r="87" spans="1:8" ht="12.75">
      <c r="A87" s="29"/>
      <c r="B87" s="29"/>
      <c r="C87" s="29"/>
      <c r="D87" s="29"/>
      <c r="E87" s="29"/>
      <c r="F87" s="29"/>
      <c r="G87" s="29"/>
      <c r="H87" s="29"/>
    </row>
    <row r="88" spans="1:8" ht="12.75">
      <c r="A88" s="29"/>
      <c r="B88" s="29"/>
      <c r="C88" s="29"/>
      <c r="D88" s="29"/>
      <c r="E88" s="29"/>
      <c r="F88" s="29"/>
      <c r="G88" s="29"/>
      <c r="H88" s="29"/>
    </row>
    <row r="89" spans="1:8" ht="12.75">
      <c r="A89" s="29"/>
      <c r="B89" s="29"/>
      <c r="C89" s="29"/>
      <c r="D89" s="29"/>
      <c r="E89" s="29"/>
      <c r="F89" s="29"/>
      <c r="G89" s="29"/>
      <c r="H89" s="29"/>
    </row>
    <row r="90" spans="1:8" ht="12.75">
      <c r="A90" s="29"/>
      <c r="B90" s="29"/>
      <c r="C90" s="29"/>
      <c r="D90" s="29"/>
      <c r="E90" s="29"/>
      <c r="F90" s="29"/>
      <c r="G90" s="29"/>
      <c r="H90" s="29"/>
    </row>
    <row r="91" spans="1:8" ht="12.75">
      <c r="A91" s="29"/>
      <c r="B91" s="29"/>
      <c r="C91" s="29"/>
      <c r="D91" s="29"/>
      <c r="E91" s="29"/>
      <c r="F91" s="29"/>
      <c r="G91" s="29"/>
      <c r="H91" s="29"/>
    </row>
    <row r="92" spans="1:8" ht="12.75">
      <c r="A92" s="29"/>
      <c r="B92" s="29"/>
      <c r="C92" s="29"/>
      <c r="D92" s="29"/>
      <c r="E92" s="29"/>
      <c r="F92" s="29"/>
      <c r="G92" s="29"/>
      <c r="H92" s="29"/>
    </row>
    <row r="93" spans="1:8" ht="12.75">
      <c r="A93" s="29"/>
      <c r="B93" s="29"/>
      <c r="C93" s="29"/>
      <c r="D93" s="29"/>
      <c r="E93" s="29"/>
      <c r="F93" s="29"/>
      <c r="G93" s="29"/>
      <c r="H93" s="29"/>
    </row>
    <row r="94" spans="1:8" ht="12.75">
      <c r="A94" s="29"/>
      <c r="B94" s="29"/>
      <c r="C94" s="29"/>
      <c r="D94" s="29"/>
      <c r="E94" s="29"/>
      <c r="F94" s="29"/>
      <c r="G94" s="29"/>
      <c r="H94" s="29"/>
    </row>
    <row r="95" spans="1:8" ht="12.75">
      <c r="A95" s="29"/>
      <c r="B95" s="29"/>
      <c r="C95" s="29"/>
      <c r="D95" s="29"/>
      <c r="E95" s="29"/>
      <c r="F95" s="29"/>
      <c r="G95" s="29"/>
      <c r="H95" s="29"/>
    </row>
    <row r="96" spans="1:8" ht="12.75">
      <c r="A96" s="29"/>
      <c r="B96" s="29"/>
      <c r="C96" s="29"/>
      <c r="D96" s="29"/>
      <c r="E96" s="29"/>
      <c r="F96" s="29"/>
      <c r="G96" s="29"/>
      <c r="H96" s="29"/>
    </row>
    <row r="97" spans="1:8" ht="12.75">
      <c r="A97" s="29"/>
      <c r="B97" s="29"/>
      <c r="C97" s="29"/>
      <c r="D97" s="29"/>
      <c r="E97" s="29"/>
      <c r="F97" s="29"/>
      <c r="G97" s="29"/>
      <c r="H97" s="29"/>
    </row>
    <row r="98" spans="1:8" ht="12.75">
      <c r="A98" s="29"/>
      <c r="B98" s="29"/>
      <c r="C98" s="29"/>
      <c r="D98" s="29"/>
      <c r="E98" s="29"/>
      <c r="F98" s="29"/>
      <c r="G98" s="29"/>
      <c r="H98" s="29"/>
    </row>
    <row r="99" spans="1:8" ht="12.75">
      <c r="A99" s="29"/>
      <c r="B99" s="29"/>
      <c r="C99" s="29"/>
      <c r="D99" s="29"/>
      <c r="E99" s="29"/>
      <c r="F99" s="29"/>
      <c r="G99" s="29"/>
      <c r="H99" s="29"/>
    </row>
    <row r="100" spans="1:8" ht="12.75">
      <c r="A100" s="29"/>
      <c r="B100" s="29"/>
      <c r="C100" s="29"/>
      <c r="D100" s="29"/>
      <c r="E100" s="29"/>
      <c r="F100" s="29"/>
      <c r="G100" s="29"/>
      <c r="H100" s="29"/>
    </row>
    <row r="101" spans="1:8" ht="12.75">
      <c r="A101" s="29"/>
      <c r="B101" s="29"/>
      <c r="C101" s="29"/>
      <c r="D101" s="29"/>
      <c r="E101" s="29"/>
      <c r="F101" s="29"/>
      <c r="G101" s="29"/>
      <c r="H101" s="29"/>
    </row>
    <row r="102" spans="1:8" ht="12.75">
      <c r="A102" s="29"/>
      <c r="B102" s="29"/>
      <c r="C102" s="29"/>
      <c r="D102" s="29"/>
      <c r="E102" s="29"/>
      <c r="F102" s="29"/>
      <c r="G102" s="29"/>
      <c r="H102" s="29"/>
    </row>
    <row r="103" spans="1:8" ht="12.75">
      <c r="A103" s="29"/>
      <c r="B103" s="29"/>
      <c r="C103" s="29"/>
      <c r="D103" s="29"/>
      <c r="E103" s="29"/>
      <c r="F103" s="29"/>
      <c r="G103" s="29"/>
      <c r="H103" s="29"/>
    </row>
    <row r="104" spans="1:8" ht="12.75">
      <c r="A104" s="29"/>
      <c r="B104" s="29"/>
      <c r="C104" s="29"/>
      <c r="D104" s="29"/>
      <c r="E104" s="29"/>
      <c r="F104" s="29"/>
      <c r="G104" s="29"/>
      <c r="H104" s="29"/>
    </row>
    <row r="105" spans="1:8" ht="12.75">
      <c r="A105" s="29"/>
      <c r="B105" s="29"/>
      <c r="C105" s="29"/>
      <c r="D105" s="29"/>
      <c r="E105" s="29"/>
      <c r="F105" s="29"/>
      <c r="G105" s="29"/>
      <c r="H105" s="29"/>
    </row>
    <row r="106" spans="1:8" ht="12.75">
      <c r="A106" s="29"/>
      <c r="B106" s="29"/>
      <c r="C106" s="29"/>
      <c r="D106" s="29"/>
      <c r="E106" s="29"/>
      <c r="F106" s="29"/>
      <c r="G106" s="29"/>
      <c r="H106" s="29"/>
    </row>
    <row r="107" spans="1:8" ht="12.75">
      <c r="A107" s="29"/>
      <c r="B107" s="29"/>
      <c r="C107" s="29"/>
      <c r="D107" s="29"/>
      <c r="E107" s="29"/>
      <c r="F107" s="29"/>
      <c r="G107" s="29"/>
      <c r="H107" s="29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Comp80</cp:lastModifiedBy>
  <dcterms:created xsi:type="dcterms:W3CDTF">2009-01-18T14:56:19Z</dcterms:created>
  <dcterms:modified xsi:type="dcterms:W3CDTF">2009-01-29T09:04:54Z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