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9075" activeTab="0"/>
  </bookViews>
  <sheets>
    <sheet name="Доходы" sheetId="1" r:id="rId1"/>
    <sheet name="Расходы" sheetId="2" r:id="rId2"/>
    <sheet name="Расчет прибыли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<sst xmlns="http://schemas.openxmlformats.org/spreadsheetml/2006/main" count="63" uniqueCount="48">
  <si>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№ п\п</t>
  </si>
  <si>
    <t>Наименование</t>
  </si>
  <si>
    <t>Электроэнергия</t>
  </si>
  <si>
    <t>Канцтовары</t>
  </si>
  <si>
    <t>офис</t>
  </si>
  <si>
    <t>Телефонная связь</t>
  </si>
  <si>
    <t>Интернет</t>
  </si>
  <si>
    <t>тех отдел</t>
  </si>
  <si>
    <t>Топливо</t>
  </si>
  <si>
    <t>Ремонт и содержание самолётов</t>
  </si>
  <si>
    <t>Отчисления в пенсионный фонд</t>
  </si>
  <si>
    <t>Дополнительные расходы</t>
  </si>
  <si>
    <t>Рейсовые расходы</t>
  </si>
  <si>
    <t>Расчет месячной прибыли</t>
  </si>
  <si>
    <t>ИТОГО:</t>
  </si>
  <si>
    <t>Запчасти</t>
  </si>
  <si>
    <t>Обеспечение отдыха сотрудников</t>
  </si>
  <si>
    <t>Налоговая служба</t>
  </si>
  <si>
    <t>лётный отдел</t>
  </si>
  <si>
    <t>_</t>
  </si>
  <si>
    <t>разное</t>
  </si>
  <si>
    <t>Пассажироперевозки по стране</t>
  </si>
  <si>
    <t>Таможенные расходы</t>
  </si>
  <si>
    <t>Оформление документов</t>
  </si>
  <si>
    <t>Грузоперевозки по стране</t>
  </si>
  <si>
    <t>Грузоперевозки за рубеж</t>
  </si>
  <si>
    <t>Пассажироперевозки за рубеж</t>
  </si>
  <si>
    <t>Подоходный налог:</t>
  </si>
  <si>
    <t>Доходы</t>
  </si>
  <si>
    <t>Расходы</t>
  </si>
  <si>
    <t>На начало месяца:</t>
  </si>
  <si>
    <t>На конец месяца:</t>
  </si>
  <si>
    <t>Тех обслуживание и ремонт ВС</t>
  </si>
  <si>
    <t>Рекламная компания</t>
  </si>
  <si>
    <t>Аренда авиатехники</t>
  </si>
  <si>
    <t>Почтовые перевозки</t>
  </si>
  <si>
    <t>Чартерные рейсы</t>
  </si>
  <si>
    <t>Сумма</t>
  </si>
  <si>
    <t>Процент:</t>
  </si>
  <si>
    <t>Чистая ПРИБЫЛЬ</t>
  </si>
  <si>
    <t>В следующем месяце на развитие фирмы можно потрарить:</t>
  </si>
  <si>
    <t xml:space="preserve">Выполнила </t>
  </si>
  <si>
    <t>Пронина Алёна</t>
  </si>
  <si>
    <t>Расчет доходов за месяц</t>
  </si>
  <si>
    <t>Расчет расходов за месяц</t>
  </si>
  <si>
    <t>З\п сотрудников</t>
  </si>
  <si>
    <t>Подразделение</t>
  </si>
  <si>
    <t>10 "Г"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</si>
</sst>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9" fontId="2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7" fillId="6" borderId="3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9" fontId="2" fillId="0" borderId="0" xfId="0" applyNumberFormat="1" applyFont="1" applyFill="1" applyBorder="1" applyAlignment="1">
      <alignment/>
    </xf>
    <xf numFmtId="9" fontId="2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workbookViewId="0" topLeftCell="A1">
      <selection activeCell="F17" sqref="F17"/>
    </sheetView>
  </sheetViews>
  <sheetFormatPr defaultColWidth="9.00390625" defaultRowHeight="12.75"/>
  <cols>
    <col min="3" max="3" width="31.25390625" style="0" customWidth="1"/>
    <col min="4" max="4" width="25.125" style="0" customWidth="1"/>
    <col min="5" max="5" width="14.375" style="0" customWidth="1"/>
    <col min="6" max="6" width="14.00390625" style="0" customWidth="1"/>
  </cols>
  <sheetData>
    <row r="2" spans="3:4" ht="17.25" customHeight="1">
      <c r="C2" s="25" t="s">
        <v>43</v>
      </c>
      <c r="D2" s="26"/>
    </row>
    <row r="3" spans="3:4" ht="21" customHeight="1">
      <c r="C3" s="27"/>
      <c r="D3" s="28"/>
    </row>
    <row r="4" spans="3:4" ht="23.25" customHeight="1">
      <c r="C4" s="29"/>
      <c r="D4" s="30"/>
    </row>
    <row r="7" spans="2:4" ht="27.75" customHeight="1">
      <c r="B7" s="5" t="s">
        <v>0</v>
      </c>
      <c r="C7" s="5" t="s">
        <v>1</v>
      </c>
      <c r="D7" s="5" t="s">
        <v>37</v>
      </c>
    </row>
    <row r="8" spans="2:4" ht="12.75">
      <c r="B8" s="3">
        <v>1</v>
      </c>
      <c r="C8" s="4" t="s">
        <v>24</v>
      </c>
      <c r="D8" s="17">
        <v>999000000</v>
      </c>
    </row>
    <row r="9" spans="2:4" ht="12.75">
      <c r="B9" s="3">
        <v>2</v>
      </c>
      <c r="C9" s="4" t="s">
        <v>21</v>
      </c>
      <c r="D9" s="17">
        <v>111636000</v>
      </c>
    </row>
    <row r="10" spans="2:4" ht="12.75">
      <c r="B10" s="3">
        <v>3</v>
      </c>
      <c r="C10" s="4" t="s">
        <v>25</v>
      </c>
      <c r="D10" s="17">
        <v>999000000</v>
      </c>
    </row>
    <row r="11" spans="2:4" ht="12.75">
      <c r="B11" s="3">
        <v>4</v>
      </c>
      <c r="C11" s="4" t="s">
        <v>26</v>
      </c>
      <c r="D11" s="17">
        <v>124250000</v>
      </c>
    </row>
    <row r="12" spans="2:4" ht="12.75">
      <c r="B12" s="3">
        <v>5</v>
      </c>
      <c r="C12" s="4" t="s">
        <v>35</v>
      </c>
      <c r="D12" s="17">
        <v>315000000</v>
      </c>
    </row>
    <row r="13" spans="2:4" ht="12.75">
      <c r="B13" s="3">
        <v>6</v>
      </c>
      <c r="C13" s="7" t="s">
        <v>32</v>
      </c>
      <c r="D13" s="17">
        <v>254000000</v>
      </c>
    </row>
    <row r="14" spans="2:4" ht="12.75">
      <c r="B14" s="3">
        <v>7</v>
      </c>
      <c r="C14" s="4" t="s">
        <v>34</v>
      </c>
      <c r="D14" s="17">
        <v>64000000</v>
      </c>
    </row>
    <row r="15" spans="2:4" ht="12.75">
      <c r="B15" s="3">
        <v>8</v>
      </c>
      <c r="C15" s="4" t="s">
        <v>36</v>
      </c>
      <c r="D15" s="17">
        <v>251998000</v>
      </c>
    </row>
    <row r="16" spans="2:4" ht="23.25" customHeight="1">
      <c r="B16" s="1"/>
      <c r="C16" s="14" t="s">
        <v>14</v>
      </c>
      <c r="D16" s="16">
        <f>SUM(D8:D15)</f>
        <v>3118884000</v>
      </c>
    </row>
  </sheetData>
  <mergeCells count="1">
    <mergeCell ref="C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workbookViewId="0" topLeftCell="A4">
      <selection activeCell="E4" sqref="E4"/>
    </sheetView>
  </sheetViews>
  <sheetFormatPr defaultColWidth="9.00390625" defaultRowHeight="12.75"/>
  <cols>
    <col min="3" max="3" width="32.875" style="0" customWidth="1"/>
    <col min="4" max="4" width="19.375" style="0" customWidth="1"/>
    <col min="5" max="5" width="25.125" style="0" customWidth="1"/>
    <col min="7" max="7" width="10.875" style="0" customWidth="1"/>
    <col min="10" max="10" width="10.875" style="0" customWidth="1"/>
  </cols>
  <sheetData>
    <row r="2" spans="3:4" ht="20.25" customHeight="1">
      <c r="C2" s="25" t="s">
        <v>44</v>
      </c>
      <c r="D2" s="26"/>
    </row>
    <row r="3" spans="3:4" ht="20.25" customHeight="1">
      <c r="C3" s="27"/>
      <c r="D3" s="28"/>
    </row>
    <row r="4" spans="3:4" ht="20.25" customHeight="1">
      <c r="C4" s="29"/>
      <c r="D4" s="30"/>
    </row>
    <row r="5" ht="9.75" customHeight="1"/>
    <row r="6" spans="2:5" ht="22.5" customHeight="1">
      <c r="B6" s="5" t="s">
        <v>0</v>
      </c>
      <c r="C6" s="5" t="s">
        <v>1</v>
      </c>
      <c r="D6" s="5" t="s">
        <v>46</v>
      </c>
      <c r="E6" s="5" t="s">
        <v>37</v>
      </c>
    </row>
    <row r="7" spans="2:5" ht="15" customHeight="1">
      <c r="B7" s="3">
        <v>1</v>
      </c>
      <c r="C7" s="4" t="s">
        <v>2</v>
      </c>
      <c r="D7" s="3" t="s">
        <v>4</v>
      </c>
      <c r="E7" s="13">
        <v>926269</v>
      </c>
    </row>
    <row r="8" spans="2:5" ht="12.75">
      <c r="B8" s="3">
        <v>2</v>
      </c>
      <c r="C8" s="4" t="s">
        <v>3</v>
      </c>
      <c r="D8" s="3" t="s">
        <v>4</v>
      </c>
      <c r="E8" s="13">
        <v>82000</v>
      </c>
    </row>
    <row r="9" spans="2:5" ht="12.75">
      <c r="B9" s="3">
        <v>3</v>
      </c>
      <c r="C9" s="4" t="s">
        <v>5</v>
      </c>
      <c r="D9" s="3" t="s">
        <v>4</v>
      </c>
      <c r="E9" s="13">
        <v>300000</v>
      </c>
    </row>
    <row r="10" spans="2:5" ht="12.75">
      <c r="B10" s="3">
        <v>4</v>
      </c>
      <c r="C10" s="4" t="s">
        <v>6</v>
      </c>
      <c r="D10" s="3" t="s">
        <v>4</v>
      </c>
      <c r="E10" s="13">
        <v>300000</v>
      </c>
    </row>
    <row r="11" spans="2:5" ht="12.75">
      <c r="B11" s="3">
        <v>5</v>
      </c>
      <c r="C11" s="4" t="s">
        <v>8</v>
      </c>
      <c r="D11" s="3" t="s">
        <v>7</v>
      </c>
      <c r="E11" s="13">
        <v>91000000</v>
      </c>
    </row>
    <row r="12" spans="2:5" ht="12.75">
      <c r="B12" s="3">
        <v>6</v>
      </c>
      <c r="C12" s="4" t="s">
        <v>9</v>
      </c>
      <c r="D12" s="3" t="s">
        <v>7</v>
      </c>
      <c r="E12" s="13">
        <v>41000000</v>
      </c>
    </row>
    <row r="13" spans="2:5" ht="12.75">
      <c r="B13" s="3">
        <v>7</v>
      </c>
      <c r="C13" s="4" t="s">
        <v>15</v>
      </c>
      <c r="D13" s="3" t="s">
        <v>7</v>
      </c>
      <c r="E13" s="13">
        <v>68000000</v>
      </c>
    </row>
    <row r="14" spans="2:5" ht="12.75">
      <c r="B14" s="3">
        <v>8</v>
      </c>
      <c r="C14" s="4" t="s">
        <v>12</v>
      </c>
      <c r="D14" s="3" t="s">
        <v>18</v>
      </c>
      <c r="E14" s="13">
        <v>200000</v>
      </c>
    </row>
    <row r="15" spans="2:5" ht="12.75">
      <c r="B15" s="3">
        <v>9</v>
      </c>
      <c r="C15" s="4" t="s">
        <v>16</v>
      </c>
      <c r="D15" s="3" t="s">
        <v>18</v>
      </c>
      <c r="E15" s="13">
        <v>121000</v>
      </c>
    </row>
    <row r="16" spans="2:5" ht="12.75">
      <c r="B16" s="3">
        <v>10</v>
      </c>
      <c r="C16" s="8" t="s">
        <v>22</v>
      </c>
      <c r="D16" s="3" t="s">
        <v>19</v>
      </c>
      <c r="E16" s="13">
        <v>600000</v>
      </c>
    </row>
    <row r="17" spans="2:5" ht="12.75">
      <c r="B17" s="3">
        <v>11</v>
      </c>
      <c r="C17" s="8" t="s">
        <v>23</v>
      </c>
      <c r="D17" s="3" t="s">
        <v>19</v>
      </c>
      <c r="E17" s="13">
        <v>124000</v>
      </c>
    </row>
    <row r="18" spans="2:5" ht="12.75">
      <c r="B18" s="3">
        <v>12</v>
      </c>
      <c r="C18" s="4" t="s">
        <v>33</v>
      </c>
      <c r="D18" s="3" t="s">
        <v>20</v>
      </c>
      <c r="E18" s="13">
        <v>10000000</v>
      </c>
    </row>
    <row r="19" spans="2:8" ht="12.75">
      <c r="B19" s="3">
        <v>13</v>
      </c>
      <c r="C19" s="4" t="s">
        <v>11</v>
      </c>
      <c r="D19" s="3" t="s">
        <v>20</v>
      </c>
      <c r="E19" s="13">
        <v>9650000</v>
      </c>
      <c r="H19" s="11"/>
    </row>
    <row r="20" spans="2:5" ht="12.75">
      <c r="B20" s="3">
        <v>14</v>
      </c>
      <c r="C20" s="10" t="s">
        <v>17</v>
      </c>
      <c r="D20" s="3" t="s">
        <v>19</v>
      </c>
      <c r="E20" s="20">
        <f>Доходы!D16*H21</f>
        <v>966854040</v>
      </c>
    </row>
    <row r="21" spans="2:8" ht="12.75">
      <c r="B21" s="3">
        <v>15</v>
      </c>
      <c r="C21" s="4" t="s">
        <v>45</v>
      </c>
      <c r="D21" s="3" t="s">
        <v>19</v>
      </c>
      <c r="E21" s="23">
        <v>3000000</v>
      </c>
      <c r="F21" s="31" t="s">
        <v>27</v>
      </c>
      <c r="G21" s="32"/>
      <c r="H21" s="9">
        <v>0.31</v>
      </c>
    </row>
    <row r="22" spans="2:5" ht="12.75">
      <c r="B22" s="3">
        <v>16</v>
      </c>
      <c r="C22" s="6" t="s">
        <v>10</v>
      </c>
      <c r="D22" s="3" t="s">
        <v>19</v>
      </c>
      <c r="E22" s="20">
        <f>E21*H23</f>
        <v>840000.0000000001</v>
      </c>
    </row>
    <row r="23" spans="4:8" ht="13.5" customHeight="1">
      <c r="D23" s="15" t="s">
        <v>14</v>
      </c>
      <c r="E23" s="16">
        <f>SUM(E7:E22)</f>
        <v>1192997309</v>
      </c>
      <c r="F23" s="31" t="s">
        <v>38</v>
      </c>
      <c r="G23" s="32"/>
      <c r="H23" s="19">
        <v>0.28</v>
      </c>
    </row>
    <row r="25" ht="12.75">
      <c r="I25" s="18"/>
    </row>
    <row r="26" ht="12.75">
      <c r="D26" s="12"/>
    </row>
  </sheetData>
  <mergeCells count="3">
    <mergeCell ref="C2:D4"/>
    <mergeCell ref="F21:G21"/>
    <mergeCell ref="F23:G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I30"/>
  <sheetViews>
    <sheetView workbookViewId="0" topLeftCell="A16">
      <selection activeCell="E35" sqref="E35"/>
    </sheetView>
  </sheetViews>
  <sheetFormatPr defaultColWidth="9.00390625" defaultRowHeight="12.75"/>
  <cols>
    <col min="3" max="3" width="30.125" style="0" customWidth="1"/>
    <col min="4" max="4" width="29.875" style="0" customWidth="1"/>
  </cols>
  <sheetData>
    <row r="2" spans="3:4" ht="20.25" customHeight="1">
      <c r="C2" s="25" t="s">
        <v>13</v>
      </c>
      <c r="D2" s="26"/>
    </row>
    <row r="3" spans="3:4" ht="21" customHeight="1">
      <c r="C3" s="27"/>
      <c r="D3" s="28"/>
    </row>
    <row r="4" spans="3:4" ht="16.5" customHeight="1">
      <c r="C4" s="29"/>
      <c r="D4" s="30"/>
    </row>
    <row r="5" ht="15.75" customHeight="1"/>
    <row r="6" ht="14.25" customHeight="1"/>
    <row r="7" ht="15" customHeight="1"/>
    <row r="8" spans="3:4" ht="12.75">
      <c r="C8" s="3" t="s">
        <v>30</v>
      </c>
      <c r="D8" s="20">
        <v>1200000000</v>
      </c>
    </row>
    <row r="9" ht="12.75">
      <c r="D9" s="2"/>
    </row>
    <row r="10" spans="3:4" ht="15">
      <c r="C10" s="21" t="s">
        <v>29</v>
      </c>
      <c r="D10" s="20">
        <f>Расходы!E23</f>
        <v>1192997309</v>
      </c>
    </row>
    <row r="11" spans="3:4" ht="15">
      <c r="C11" s="21" t="s">
        <v>28</v>
      </c>
      <c r="D11" s="20">
        <f>Доходы!D16</f>
        <v>3118884000</v>
      </c>
    </row>
    <row r="12" ht="12.75">
      <c r="D12" s="2"/>
    </row>
    <row r="13" spans="3:4" ht="12.75">
      <c r="C13" s="22" t="s">
        <v>39</v>
      </c>
      <c r="D13" s="24">
        <f>D11-D10</f>
        <v>1925886691</v>
      </c>
    </row>
    <row r="14" ht="12.75">
      <c r="D14" s="2"/>
    </row>
    <row r="15" ht="12.75">
      <c r="D15" s="2"/>
    </row>
    <row r="16" spans="3:4" ht="12.75">
      <c r="C16" s="3" t="s">
        <v>31</v>
      </c>
      <c r="D16" s="20">
        <f>D8-D10+D13</f>
        <v>1932889382</v>
      </c>
    </row>
    <row r="20" spans="3:4" ht="12.75">
      <c r="C20" s="35" t="s">
        <v>40</v>
      </c>
      <c r="D20" s="36"/>
    </row>
    <row r="21" spans="3:4" ht="12.75">
      <c r="C21" s="37">
        <f>D16-D10</f>
        <v>739892073</v>
      </c>
      <c r="D21" s="38"/>
    </row>
    <row r="30" spans="5:9" ht="12.75">
      <c r="E30" s="39" t="s">
        <v>41</v>
      </c>
      <c r="F30" s="39"/>
      <c r="G30" s="33" t="s">
        <v>42</v>
      </c>
      <c r="H30" s="34"/>
      <c r="I30" s="4" t="s">
        <v>47</v>
      </c>
    </row>
  </sheetData>
  <mergeCells count="5">
    <mergeCell ref="G30:H30"/>
    <mergeCell ref="C2:D4"/>
    <mergeCell ref="C20:D20"/>
    <mergeCell ref="C21:D21"/>
    <mergeCell ref="E30:F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SOpAL</dc:creator>
  <cp:keywords/>
  <dc:description/>
  <cp:lastModifiedBy>Вадим</cp:lastModifiedBy>
  <dcterms:created xsi:type="dcterms:W3CDTF">2007-10-05T01:59:37Z</dcterms:created>
  <dcterms:modified xsi:type="dcterms:W3CDTF">2009-01-22T16:33:21Z</dcterms:modified>
  <cp:category/>
  <cp:version/>
  <cp:contentType/>
  <cp:contentStatus/>
</cp:coreProperties>
</file>