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65" activeTab="0"/>
  </bookViews>
  <sheets>
    <sheet name="часть 1" sheetId="1" r:id="rId1"/>
    <sheet name="часть 2" sheetId="2" r:id="rId2"/>
    <sheet name="Подведение итогов" sheetId="3" r:id="rId3"/>
  </sheets>
  <definedNames/>
  <calcPr fullCalcOnLoad="1"/>
</workbook>
</file>

<file path=xl/sharedStrings.xml><?xml version="1.0" encoding="utf-8"?>
<sst xmlns="http://schemas.openxmlformats.org/spreadsheetml/2006/main" count="124" uniqueCount="85">
  <si>
    <t>№ п\п</t>
  </si>
  <si>
    <t>Должность</t>
  </si>
  <si>
    <t>Фамилия</t>
  </si>
  <si>
    <t>Малфой</t>
  </si>
  <si>
    <t>Рикман</t>
  </si>
  <si>
    <t>Малиновский</t>
  </si>
  <si>
    <t>Сдвиригайлов</t>
  </si>
  <si>
    <t>Семиколенова</t>
  </si>
  <si>
    <t>Хелсинг</t>
  </si>
  <si>
    <t>Жданов</t>
  </si>
  <si>
    <t>Пушкина</t>
  </si>
  <si>
    <t>Белая</t>
  </si>
  <si>
    <t>Маслова</t>
  </si>
  <si>
    <t>Козлова</t>
  </si>
  <si>
    <t>Будыкин</t>
  </si>
  <si>
    <t>Владимиров</t>
  </si>
  <si>
    <t>Сорэль</t>
  </si>
  <si>
    <t>Фэлпс</t>
  </si>
  <si>
    <t>Егоров</t>
  </si>
  <si>
    <t>Васильева</t>
  </si>
  <si>
    <t>Ягудин</t>
  </si>
  <si>
    <t>Гендо</t>
  </si>
  <si>
    <t>Аякаги</t>
  </si>
  <si>
    <t>Йю</t>
  </si>
  <si>
    <t>Плющенко</t>
  </si>
  <si>
    <t>Фет</t>
  </si>
  <si>
    <t>Квакуша</t>
  </si>
  <si>
    <t>Красилов</t>
  </si>
  <si>
    <t>Вуд</t>
  </si>
  <si>
    <t>Эйри</t>
  </si>
  <si>
    <t>Хино</t>
  </si>
  <si>
    <t>Блок</t>
  </si>
  <si>
    <t>Бранд</t>
  </si>
  <si>
    <t>Бондарь</t>
  </si>
  <si>
    <t>Брюллова</t>
  </si>
  <si>
    <t>Ковальская</t>
  </si>
  <si>
    <t>Уткин</t>
  </si>
  <si>
    <t>Фэлтон</t>
  </si>
  <si>
    <t>Сергеев</t>
  </si>
  <si>
    <t>Шиндо</t>
  </si>
  <si>
    <t>Эльфович</t>
  </si>
  <si>
    <t>Пилаев</t>
  </si>
  <si>
    <t>Уизли</t>
  </si>
  <si>
    <t>Генеральный директор</t>
  </si>
  <si>
    <t>Начальник отдела планирования</t>
  </si>
  <si>
    <t>Экономист</t>
  </si>
  <si>
    <t>Главный бухгалтер</t>
  </si>
  <si>
    <t>Бухгалтер</t>
  </si>
  <si>
    <t>Кассир</t>
  </si>
  <si>
    <t>Начальник технического отдела</t>
  </si>
  <si>
    <t>Специалист по авиатехнике</t>
  </si>
  <si>
    <t>Начальник отдела кадров</t>
  </si>
  <si>
    <t>Начальник диспечерской службы</t>
  </si>
  <si>
    <t>Диспечер</t>
  </si>
  <si>
    <t>Коммандир лётного состава</t>
  </si>
  <si>
    <t>Лётчик</t>
  </si>
  <si>
    <t>Коммандир технического состава</t>
  </si>
  <si>
    <t>Стюардесса</t>
  </si>
  <si>
    <t>Начальник охраны</t>
  </si>
  <si>
    <t>Заместитель начальника охраны</t>
  </si>
  <si>
    <t>Охранник</t>
  </si>
  <si>
    <t>Уборщик</t>
  </si>
  <si>
    <t>Заместитель ген.директора</t>
  </si>
  <si>
    <t>Премия</t>
  </si>
  <si>
    <t>Штраф</t>
  </si>
  <si>
    <t>Подоходный налог</t>
  </si>
  <si>
    <t>К выплате:</t>
  </si>
  <si>
    <t>ИТОГО:</t>
  </si>
  <si>
    <t>Дата:</t>
  </si>
  <si>
    <t>Дополнительный обслуживающий персоонал</t>
  </si>
  <si>
    <t>Оплата 1 часа</t>
  </si>
  <si>
    <t>Общая оплата часов</t>
  </si>
  <si>
    <t>Из доступных:</t>
  </si>
  <si>
    <t>Пронина А. В.</t>
  </si>
  <si>
    <t>Ген. директор</t>
  </si>
  <si>
    <t>Разница:</t>
  </si>
  <si>
    <t>(плюсуется к з\п ген директора)</t>
  </si>
  <si>
    <t>получил:</t>
  </si>
  <si>
    <t>Начисление заработной платы сотрудникам</t>
  </si>
  <si>
    <t>Часов отработано</t>
  </si>
  <si>
    <t>Оклад</t>
  </si>
  <si>
    <t>Районный коэффициент</t>
  </si>
  <si>
    <t>Начислено:</t>
  </si>
  <si>
    <t>Итого за месяц</t>
  </si>
  <si>
    <t>В текущем месяце заработная плата сотрудников составила: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</si>
</sst>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&quot;р.&quot;"/>
    <numFmt numFmtId="169" formatCode="[$-FC19]d\ mmmm\ yyyy\ &quot;г.&quot;"/>
    <numFmt numFmtId="170" formatCode="#,##0.00_р_.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4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u val="single"/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4"/>
      <name val="Arial Cyr"/>
      <family val="0"/>
    </font>
    <font>
      <b/>
      <i/>
      <u val="single"/>
      <sz val="11"/>
      <name val="Arial Cyr"/>
      <family val="0"/>
    </font>
    <font>
      <b/>
      <i/>
      <sz val="11"/>
      <name val="Arial Cyr"/>
      <family val="0"/>
    </font>
    <font>
      <b/>
      <i/>
      <sz val="11"/>
      <color indexed="12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7"/>
      <name val="Arial Cyr"/>
      <family val="0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b/>
      <i/>
      <u val="single"/>
      <sz val="12"/>
      <name val="Arial Cyr"/>
      <family val="0"/>
    </font>
    <font>
      <b/>
      <sz val="10"/>
      <color indexed="11"/>
      <name val="Arial Cyr"/>
      <family val="0"/>
    </font>
    <font>
      <b/>
      <i/>
      <sz val="10"/>
      <color indexed="43"/>
      <name val="Arial Cyr"/>
      <family val="0"/>
    </font>
    <font>
      <b/>
      <sz val="10"/>
      <color indexed="42"/>
      <name val="Arial"/>
      <family val="2"/>
    </font>
    <font>
      <b/>
      <sz val="10"/>
      <color indexed="43"/>
      <name val="Arial"/>
      <family val="2"/>
    </font>
    <font>
      <b/>
      <sz val="10"/>
      <color indexed="43"/>
      <name val="Arial Cyr"/>
      <family val="0"/>
    </font>
    <font>
      <b/>
      <i/>
      <sz val="9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vertical="center"/>
    </xf>
    <xf numFmtId="168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/>
    </xf>
    <xf numFmtId="10" fontId="9" fillId="3" borderId="1" xfId="0" applyNumberFormat="1" applyFont="1" applyFill="1" applyBorder="1" applyAlignment="1">
      <alignment horizontal="center" vertical="center"/>
    </xf>
    <xf numFmtId="10" fontId="9" fillId="3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7" applyFont="1" applyFill="1" applyBorder="1" applyAlignment="1">
      <alignment vertical="center" wrapText="1"/>
      <protection/>
    </xf>
    <xf numFmtId="0" fontId="4" fillId="0" borderId="1" xfId="17" applyFont="1" applyFill="1" applyBorder="1" applyAlignment="1">
      <alignment horizontal="center" vertical="center" wrapText="1"/>
      <protection/>
    </xf>
    <xf numFmtId="168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vertical="center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10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5" fillId="4" borderId="1" xfId="0" applyFont="1" applyFill="1" applyBorder="1" applyAlignment="1">
      <alignment horizontal="right" vertical="center"/>
    </xf>
    <xf numFmtId="168" fontId="2" fillId="0" borderId="1" xfId="0" applyNumberFormat="1" applyFont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3" xfId="17" applyFont="1" applyFill="1" applyBorder="1" applyAlignment="1">
      <alignment vertical="center" wrapText="1"/>
      <protection/>
    </xf>
    <xf numFmtId="0" fontId="4" fillId="0" borderId="3" xfId="17" applyFont="1" applyFill="1" applyBorder="1" applyAlignment="1">
      <alignment horizontal="center" vertical="center" wrapText="1"/>
      <protection/>
    </xf>
    <xf numFmtId="168" fontId="0" fillId="0" borderId="3" xfId="0" applyNumberFormat="1" applyBorder="1" applyAlignment="1">
      <alignment horizontal="center" vertical="center"/>
    </xf>
    <xf numFmtId="168" fontId="0" fillId="0" borderId="3" xfId="0" applyNumberForma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8" fontId="2" fillId="0" borderId="3" xfId="0" applyNumberFormat="1" applyFont="1" applyBorder="1" applyAlignment="1">
      <alignment horizontal="center" vertical="center"/>
    </xf>
    <xf numFmtId="168" fontId="12" fillId="0" borderId="4" xfId="0" applyNumberFormat="1" applyFont="1" applyBorder="1" applyAlignment="1">
      <alignment horizontal="center" vertical="center"/>
    </xf>
    <xf numFmtId="168" fontId="2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168" fontId="19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8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168" fontId="23" fillId="5" borderId="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25" fillId="6" borderId="1" xfId="17" applyFont="1" applyFill="1" applyBorder="1" applyAlignment="1">
      <alignment vertical="center" wrapText="1"/>
      <protection/>
    </xf>
    <xf numFmtId="0" fontId="26" fillId="6" borderId="1" xfId="17" applyFont="1" applyFill="1" applyBorder="1" applyAlignment="1">
      <alignment horizontal="center" vertical="center" wrapText="1"/>
      <protection/>
    </xf>
    <xf numFmtId="168" fontId="27" fillId="5" borderId="1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14" fontId="16" fillId="7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8" borderId="1" xfId="17" applyFont="1" applyFill="1" applyBorder="1" applyAlignment="1">
      <alignment horizontal="center" vertical="center"/>
      <protection/>
    </xf>
    <xf numFmtId="0" fontId="3" fillId="2" borderId="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8" borderId="1" xfId="17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/>
    </xf>
    <xf numFmtId="0" fontId="24" fillId="5" borderId="4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68" fontId="21" fillId="0" borderId="9" xfId="0" applyNumberFormat="1" applyFont="1" applyBorder="1" applyAlignment="1">
      <alignment horizontal="center" vertical="center"/>
    </xf>
    <xf numFmtId="168" fontId="21" fillId="0" borderId="14" xfId="0" applyNumberFormat="1" applyFont="1" applyBorder="1" applyAlignment="1">
      <alignment horizontal="center" vertical="center"/>
    </xf>
    <xf numFmtId="168" fontId="21" fillId="0" borderId="10" xfId="0" applyNumberFormat="1" applyFont="1" applyBorder="1" applyAlignment="1">
      <alignment horizontal="center" vertical="center"/>
    </xf>
    <xf numFmtId="168" fontId="21" fillId="0" borderId="15" xfId="0" applyNumberFormat="1" applyFont="1" applyBorder="1" applyAlignment="1">
      <alignment horizontal="center" vertical="center"/>
    </xf>
    <xf numFmtId="168" fontId="21" fillId="0" borderId="2" xfId="0" applyNumberFormat="1" applyFont="1" applyBorder="1" applyAlignment="1">
      <alignment horizontal="center" vertical="center"/>
    </xf>
    <xf numFmtId="168" fontId="21" fillId="0" borderId="16" xfId="0" applyNumberFormat="1" applyFont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8" fontId="3" fillId="0" borderId="17" xfId="0" applyNumberFormat="1" applyFont="1" applyBorder="1" applyAlignment="1">
      <alignment horizontal="center" vertical="center"/>
    </xf>
    <xf numFmtId="168" fontId="3" fillId="0" borderId="7" xfId="0" applyNumberFormat="1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8" fontId="20" fillId="0" borderId="19" xfId="0" applyNumberFormat="1" applyFont="1" applyBorder="1" applyAlignment="1">
      <alignment horizontal="center" vertical="center" wrapText="1"/>
    </xf>
    <xf numFmtId="168" fontId="20" fillId="0" borderId="20" xfId="0" applyNumberFormat="1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 wrapText="1"/>
    </xf>
    <xf numFmtId="168" fontId="20" fillId="0" borderId="17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0.2421875" style="0" customWidth="1"/>
    <col min="2" max="2" width="3.125" style="1" customWidth="1"/>
    <col min="3" max="3" width="13.75390625" style="0" customWidth="1"/>
    <col min="4" max="4" width="26.625" style="1" customWidth="1"/>
    <col min="5" max="5" width="11.375" style="0" customWidth="1"/>
    <col min="6" max="6" width="11.25390625" style="1" customWidth="1"/>
    <col min="7" max="7" width="11.625" style="1" customWidth="1"/>
    <col min="8" max="8" width="11.75390625" style="0" customWidth="1"/>
    <col min="9" max="9" width="13.375" style="0" customWidth="1"/>
    <col min="10" max="10" width="12.75390625" style="1" customWidth="1"/>
    <col min="11" max="11" width="13.625" style="0" customWidth="1"/>
  </cols>
  <sheetData>
    <row r="1" spans="1:14" ht="12.75" customHeight="1">
      <c r="A1" s="2"/>
      <c r="B1" s="60" t="s">
        <v>78</v>
      </c>
      <c r="C1" s="60"/>
      <c r="D1" s="60"/>
      <c r="E1" s="60"/>
      <c r="F1" s="60"/>
      <c r="G1" s="60"/>
      <c r="H1" s="24" t="s">
        <v>68</v>
      </c>
      <c r="I1" s="59">
        <v>39279</v>
      </c>
      <c r="J1" s="59"/>
      <c r="K1" s="23"/>
      <c r="L1" s="6"/>
      <c r="M1" s="2"/>
      <c r="N1" s="2"/>
    </row>
    <row r="2" spans="1:14" ht="33" customHeight="1">
      <c r="A2" s="2"/>
      <c r="B2" s="61"/>
      <c r="C2" s="61"/>
      <c r="D2" s="61"/>
      <c r="E2" s="61"/>
      <c r="F2" s="61"/>
      <c r="G2" s="61"/>
      <c r="H2" s="22"/>
      <c r="I2" s="22"/>
      <c r="J2" s="13"/>
      <c r="K2" s="22"/>
      <c r="L2" s="6"/>
      <c r="M2" s="2"/>
      <c r="N2" s="2"/>
    </row>
    <row r="3" spans="1:12" ht="36.75" customHeight="1">
      <c r="A3" s="2"/>
      <c r="B3" s="62" t="s">
        <v>0</v>
      </c>
      <c r="C3" s="64" t="s">
        <v>2</v>
      </c>
      <c r="D3" s="64" t="s">
        <v>1</v>
      </c>
      <c r="E3" s="65" t="s">
        <v>80</v>
      </c>
      <c r="F3" s="7" t="s">
        <v>81</v>
      </c>
      <c r="G3" s="8" t="s">
        <v>63</v>
      </c>
      <c r="H3" s="8" t="s">
        <v>64</v>
      </c>
      <c r="I3" s="47" t="s">
        <v>82</v>
      </c>
      <c r="J3" s="41" t="s">
        <v>65</v>
      </c>
      <c r="K3" s="54" t="s">
        <v>66</v>
      </c>
      <c r="L3" s="2"/>
    </row>
    <row r="4" spans="1:12" ht="14.25" customHeight="1">
      <c r="A4" s="2"/>
      <c r="B4" s="63"/>
      <c r="C4" s="64"/>
      <c r="D4" s="64"/>
      <c r="E4" s="65"/>
      <c r="F4" s="9">
        <v>0.14</v>
      </c>
      <c r="G4" s="9">
        <v>0.35</v>
      </c>
      <c r="H4" s="10">
        <v>0.1</v>
      </c>
      <c r="I4" s="47"/>
      <c r="J4" s="11">
        <v>0.13</v>
      </c>
      <c r="K4" s="55"/>
      <c r="L4" s="2"/>
    </row>
    <row r="5" spans="1:12" ht="19.5" customHeight="1">
      <c r="A5" s="2"/>
      <c r="B5" s="14">
        <v>1</v>
      </c>
      <c r="C5" s="51" t="s">
        <v>73</v>
      </c>
      <c r="D5" s="52" t="s">
        <v>43</v>
      </c>
      <c r="E5" s="17">
        <v>81000</v>
      </c>
      <c r="F5" s="17">
        <f>$F$4*E5</f>
        <v>11340.000000000002</v>
      </c>
      <c r="G5" s="18">
        <f>$G$4*E5</f>
        <v>28350</v>
      </c>
      <c r="H5" s="18"/>
      <c r="I5" s="21">
        <f>E5+F5+G5-H5</f>
        <v>120690</v>
      </c>
      <c r="J5" s="17">
        <f>I5*$J$4</f>
        <v>15689.7</v>
      </c>
      <c r="K5" s="53">
        <f>I5-J5</f>
        <v>105000.3</v>
      </c>
      <c r="L5" s="2"/>
    </row>
    <row r="6" spans="1:12" ht="14.25" customHeight="1">
      <c r="A6" s="2"/>
      <c r="B6" s="14">
        <v>2</v>
      </c>
      <c r="C6" s="15" t="s">
        <v>3</v>
      </c>
      <c r="D6" s="16" t="s">
        <v>62</v>
      </c>
      <c r="E6" s="17">
        <v>73000</v>
      </c>
      <c r="F6" s="17">
        <f aca="true" t="shared" si="0" ref="F6:F44">$F$4*E6</f>
        <v>10220.000000000002</v>
      </c>
      <c r="G6" s="18">
        <f>$G$4*E6</f>
        <v>25550</v>
      </c>
      <c r="H6" s="18"/>
      <c r="I6" s="21">
        <f aca="true" t="shared" si="1" ref="I6:I44">E6+F6+G6-H6</f>
        <v>108770</v>
      </c>
      <c r="J6" s="17">
        <f aca="true" t="shared" si="2" ref="J6:J44">I6*$J$4</f>
        <v>14140.1</v>
      </c>
      <c r="K6" s="25">
        <f aca="true" t="shared" si="3" ref="K6:K44">I6-J6</f>
        <v>94629.9</v>
      </c>
      <c r="L6" s="2"/>
    </row>
    <row r="7" spans="1:12" ht="13.5" customHeight="1">
      <c r="A7" s="2"/>
      <c r="B7" s="14">
        <v>3</v>
      </c>
      <c r="C7" s="15" t="s">
        <v>4</v>
      </c>
      <c r="D7" s="16" t="s">
        <v>62</v>
      </c>
      <c r="E7" s="17">
        <v>71500</v>
      </c>
      <c r="F7" s="17">
        <f t="shared" si="0"/>
        <v>10010.000000000002</v>
      </c>
      <c r="G7" s="18">
        <f>$G$4*E7</f>
        <v>25025</v>
      </c>
      <c r="H7" s="18"/>
      <c r="I7" s="21">
        <f t="shared" si="1"/>
        <v>106535</v>
      </c>
      <c r="J7" s="17">
        <f t="shared" si="2"/>
        <v>13849.550000000001</v>
      </c>
      <c r="K7" s="25">
        <f t="shared" si="3"/>
        <v>92685.45</v>
      </c>
      <c r="L7" s="2"/>
    </row>
    <row r="8" spans="1:12" ht="24.75" customHeight="1">
      <c r="A8" s="2"/>
      <c r="B8" s="14">
        <v>4</v>
      </c>
      <c r="C8" s="15" t="s">
        <v>5</v>
      </c>
      <c r="D8" s="16" t="s">
        <v>44</v>
      </c>
      <c r="E8" s="17">
        <v>52900</v>
      </c>
      <c r="F8" s="17">
        <f t="shared" si="0"/>
        <v>7406.000000000001</v>
      </c>
      <c r="G8" s="18"/>
      <c r="H8" s="18"/>
      <c r="I8" s="21">
        <f t="shared" si="1"/>
        <v>60306</v>
      </c>
      <c r="J8" s="17">
        <f t="shared" si="2"/>
        <v>7839.780000000001</v>
      </c>
      <c r="K8" s="25">
        <f t="shared" si="3"/>
        <v>52466.22</v>
      </c>
      <c r="L8" s="2"/>
    </row>
    <row r="9" spans="1:12" ht="15" customHeight="1">
      <c r="A9" s="2"/>
      <c r="B9" s="14">
        <v>5</v>
      </c>
      <c r="C9" s="15" t="s">
        <v>6</v>
      </c>
      <c r="D9" s="16" t="s">
        <v>45</v>
      </c>
      <c r="E9" s="17">
        <v>28000</v>
      </c>
      <c r="F9" s="17">
        <f t="shared" si="0"/>
        <v>3920.0000000000005</v>
      </c>
      <c r="G9" s="18">
        <f>$G$4*E9</f>
        <v>9800</v>
      </c>
      <c r="H9" s="18"/>
      <c r="I9" s="21">
        <f t="shared" si="1"/>
        <v>41720</v>
      </c>
      <c r="J9" s="17">
        <f t="shared" si="2"/>
        <v>5423.6</v>
      </c>
      <c r="K9" s="25">
        <f t="shared" si="3"/>
        <v>36296.4</v>
      </c>
      <c r="L9" s="2"/>
    </row>
    <row r="10" spans="1:12" ht="15.75" customHeight="1">
      <c r="A10" s="2"/>
      <c r="B10" s="14">
        <v>6</v>
      </c>
      <c r="C10" s="15" t="s">
        <v>7</v>
      </c>
      <c r="D10" s="16" t="s">
        <v>45</v>
      </c>
      <c r="E10" s="17">
        <v>28000</v>
      </c>
      <c r="F10" s="17">
        <f t="shared" si="0"/>
        <v>3920.0000000000005</v>
      </c>
      <c r="G10" s="18"/>
      <c r="H10" s="18">
        <f aca="true" t="shared" si="4" ref="H10:H41">$H$4*E10</f>
        <v>2800</v>
      </c>
      <c r="I10" s="21">
        <f t="shared" si="1"/>
        <v>29120</v>
      </c>
      <c r="J10" s="17">
        <f t="shared" si="2"/>
        <v>3785.6</v>
      </c>
      <c r="K10" s="25">
        <f t="shared" si="3"/>
        <v>25334.4</v>
      </c>
      <c r="L10" s="2"/>
    </row>
    <row r="11" spans="1:12" ht="15" customHeight="1">
      <c r="A11" s="2"/>
      <c r="B11" s="14">
        <v>7</v>
      </c>
      <c r="C11" s="15" t="s">
        <v>9</v>
      </c>
      <c r="D11" s="16" t="s">
        <v>46</v>
      </c>
      <c r="E11" s="17">
        <v>30000</v>
      </c>
      <c r="F11" s="17">
        <f t="shared" si="0"/>
        <v>4200</v>
      </c>
      <c r="G11" s="18"/>
      <c r="H11" s="18"/>
      <c r="I11" s="21">
        <f t="shared" si="1"/>
        <v>34200</v>
      </c>
      <c r="J11" s="17">
        <f t="shared" si="2"/>
        <v>4446</v>
      </c>
      <c r="K11" s="25">
        <f t="shared" si="3"/>
        <v>29754</v>
      </c>
      <c r="L11" s="2"/>
    </row>
    <row r="12" spans="1:12" ht="12.75">
      <c r="A12" s="2"/>
      <c r="B12" s="14">
        <v>8</v>
      </c>
      <c r="C12" s="15" t="s">
        <v>10</v>
      </c>
      <c r="D12" s="16" t="s">
        <v>47</v>
      </c>
      <c r="E12" s="17">
        <v>23000</v>
      </c>
      <c r="F12" s="17">
        <f t="shared" si="0"/>
        <v>3220.0000000000005</v>
      </c>
      <c r="G12" s="18"/>
      <c r="H12" s="18">
        <f t="shared" si="4"/>
        <v>2300</v>
      </c>
      <c r="I12" s="21">
        <f t="shared" si="1"/>
        <v>23920</v>
      </c>
      <c r="J12" s="17">
        <f t="shared" si="2"/>
        <v>3109.6</v>
      </c>
      <c r="K12" s="25">
        <f t="shared" si="3"/>
        <v>20810.4</v>
      </c>
      <c r="L12" s="2"/>
    </row>
    <row r="13" spans="1:12" ht="12.75">
      <c r="A13" s="2"/>
      <c r="B13" s="14">
        <v>9</v>
      </c>
      <c r="C13" s="15" t="s">
        <v>11</v>
      </c>
      <c r="D13" s="16" t="s">
        <v>47</v>
      </c>
      <c r="E13" s="17">
        <v>23000</v>
      </c>
      <c r="F13" s="17">
        <f t="shared" si="0"/>
        <v>3220.0000000000005</v>
      </c>
      <c r="G13" s="18"/>
      <c r="H13" s="18"/>
      <c r="I13" s="21">
        <f t="shared" si="1"/>
        <v>26220</v>
      </c>
      <c r="J13" s="17">
        <f t="shared" si="2"/>
        <v>3408.6</v>
      </c>
      <c r="K13" s="25">
        <f t="shared" si="3"/>
        <v>22811.4</v>
      </c>
      <c r="L13" s="2"/>
    </row>
    <row r="14" spans="1:12" ht="12.75">
      <c r="A14" s="2"/>
      <c r="B14" s="14">
        <v>10</v>
      </c>
      <c r="C14" s="15" t="s">
        <v>12</v>
      </c>
      <c r="D14" s="16" t="s">
        <v>48</v>
      </c>
      <c r="E14" s="17">
        <v>23000</v>
      </c>
      <c r="F14" s="17">
        <f t="shared" si="0"/>
        <v>3220.0000000000005</v>
      </c>
      <c r="G14" s="18">
        <f>$G$4*E14</f>
        <v>8049.999999999999</v>
      </c>
      <c r="H14" s="18"/>
      <c r="I14" s="21">
        <f t="shared" si="1"/>
        <v>34270</v>
      </c>
      <c r="J14" s="17">
        <f t="shared" si="2"/>
        <v>4455.1</v>
      </c>
      <c r="K14" s="25">
        <f t="shared" si="3"/>
        <v>29814.9</v>
      </c>
      <c r="L14" s="2"/>
    </row>
    <row r="15" spans="1:12" ht="12.75">
      <c r="A15" s="2"/>
      <c r="B15" s="14">
        <v>11</v>
      </c>
      <c r="C15" s="15" t="s">
        <v>13</v>
      </c>
      <c r="D15" s="16" t="s">
        <v>48</v>
      </c>
      <c r="E15" s="17">
        <v>23000</v>
      </c>
      <c r="F15" s="17">
        <f t="shared" si="0"/>
        <v>3220.0000000000005</v>
      </c>
      <c r="G15" s="18"/>
      <c r="H15" s="18">
        <f t="shared" si="4"/>
        <v>2300</v>
      </c>
      <c r="I15" s="21">
        <f t="shared" si="1"/>
        <v>23920</v>
      </c>
      <c r="J15" s="17">
        <f t="shared" si="2"/>
        <v>3109.6</v>
      </c>
      <c r="K15" s="25">
        <f t="shared" si="3"/>
        <v>20810.4</v>
      </c>
      <c r="L15" s="2"/>
    </row>
    <row r="16" spans="1:12" ht="25.5">
      <c r="A16" s="2"/>
      <c r="B16" s="14">
        <v>12</v>
      </c>
      <c r="C16" s="15" t="s">
        <v>14</v>
      </c>
      <c r="D16" s="16" t="s">
        <v>49</v>
      </c>
      <c r="E16" s="17">
        <v>60000</v>
      </c>
      <c r="F16" s="17">
        <f t="shared" si="0"/>
        <v>8400</v>
      </c>
      <c r="G16" s="18"/>
      <c r="H16" s="18">
        <f t="shared" si="4"/>
        <v>6000</v>
      </c>
      <c r="I16" s="21">
        <f t="shared" si="1"/>
        <v>62400</v>
      </c>
      <c r="J16" s="17">
        <f t="shared" si="2"/>
        <v>8112</v>
      </c>
      <c r="K16" s="25">
        <f t="shared" si="3"/>
        <v>54288</v>
      </c>
      <c r="L16" s="2"/>
    </row>
    <row r="17" spans="1:12" ht="16.5" customHeight="1">
      <c r="A17" s="2"/>
      <c r="B17" s="14">
        <v>13</v>
      </c>
      <c r="C17" s="15" t="s">
        <v>15</v>
      </c>
      <c r="D17" s="16" t="s">
        <v>50</v>
      </c>
      <c r="E17" s="17">
        <v>51800</v>
      </c>
      <c r="F17" s="17">
        <f t="shared" si="0"/>
        <v>7252.000000000001</v>
      </c>
      <c r="G17" s="18"/>
      <c r="H17" s="18">
        <f t="shared" si="4"/>
        <v>5180</v>
      </c>
      <c r="I17" s="21">
        <f t="shared" si="1"/>
        <v>53872</v>
      </c>
      <c r="J17" s="17">
        <f t="shared" si="2"/>
        <v>7003.360000000001</v>
      </c>
      <c r="K17" s="25">
        <f t="shared" si="3"/>
        <v>46868.64</v>
      </c>
      <c r="L17" s="2"/>
    </row>
    <row r="18" spans="1:12" ht="13.5" customHeight="1">
      <c r="A18" s="2"/>
      <c r="B18" s="14">
        <v>14</v>
      </c>
      <c r="C18" s="15" t="s">
        <v>17</v>
      </c>
      <c r="D18" s="16" t="s">
        <v>50</v>
      </c>
      <c r="E18" s="17">
        <v>51800</v>
      </c>
      <c r="F18" s="17">
        <f t="shared" si="0"/>
        <v>7252.000000000001</v>
      </c>
      <c r="G18" s="18"/>
      <c r="H18" s="18">
        <f t="shared" si="4"/>
        <v>5180</v>
      </c>
      <c r="I18" s="21">
        <f t="shared" si="1"/>
        <v>53872</v>
      </c>
      <c r="J18" s="17">
        <f t="shared" si="2"/>
        <v>7003.360000000001</v>
      </c>
      <c r="K18" s="25">
        <f t="shared" si="3"/>
        <v>46868.64</v>
      </c>
      <c r="L18" s="2"/>
    </row>
    <row r="19" spans="1:12" ht="14.25" customHeight="1">
      <c r="A19" s="2"/>
      <c r="B19" s="14">
        <v>15</v>
      </c>
      <c r="C19" s="15" t="s">
        <v>19</v>
      </c>
      <c r="D19" s="16" t="s">
        <v>51</v>
      </c>
      <c r="E19" s="17">
        <v>33000</v>
      </c>
      <c r="F19" s="17">
        <f t="shared" si="0"/>
        <v>4620</v>
      </c>
      <c r="G19" s="18"/>
      <c r="H19" s="18">
        <f t="shared" si="4"/>
        <v>3300</v>
      </c>
      <c r="I19" s="21">
        <f t="shared" si="1"/>
        <v>34320</v>
      </c>
      <c r="J19" s="17">
        <f t="shared" si="2"/>
        <v>4461.6</v>
      </c>
      <c r="K19" s="25">
        <f t="shared" si="3"/>
        <v>29858.4</v>
      </c>
      <c r="L19" s="2"/>
    </row>
    <row r="20" spans="1:12" ht="28.5" customHeight="1">
      <c r="A20" s="2"/>
      <c r="B20" s="14">
        <v>16</v>
      </c>
      <c r="C20" s="15" t="s">
        <v>20</v>
      </c>
      <c r="D20" s="16" t="s">
        <v>52</v>
      </c>
      <c r="E20" s="17">
        <v>55000</v>
      </c>
      <c r="F20" s="17">
        <f t="shared" si="0"/>
        <v>7700.000000000001</v>
      </c>
      <c r="G20" s="18"/>
      <c r="H20" s="18">
        <f t="shared" si="4"/>
        <v>5500</v>
      </c>
      <c r="I20" s="21">
        <f t="shared" si="1"/>
        <v>57200</v>
      </c>
      <c r="J20" s="17">
        <f t="shared" si="2"/>
        <v>7436</v>
      </c>
      <c r="K20" s="25">
        <f t="shared" si="3"/>
        <v>49764</v>
      </c>
      <c r="L20" s="2"/>
    </row>
    <row r="21" spans="1:12" ht="12.75" customHeight="1">
      <c r="A21" s="2"/>
      <c r="B21" s="14">
        <v>17</v>
      </c>
      <c r="C21" s="15" t="s">
        <v>21</v>
      </c>
      <c r="D21" s="16" t="s">
        <v>53</v>
      </c>
      <c r="E21" s="17">
        <v>50000</v>
      </c>
      <c r="F21" s="17">
        <f t="shared" si="0"/>
        <v>7000.000000000001</v>
      </c>
      <c r="G21" s="18"/>
      <c r="H21" s="18">
        <f t="shared" si="4"/>
        <v>5000</v>
      </c>
      <c r="I21" s="21">
        <f t="shared" si="1"/>
        <v>52000</v>
      </c>
      <c r="J21" s="17">
        <f t="shared" si="2"/>
        <v>6760</v>
      </c>
      <c r="K21" s="25">
        <f t="shared" si="3"/>
        <v>45240</v>
      </c>
      <c r="L21" s="2"/>
    </row>
    <row r="22" spans="1:12" ht="14.25" customHeight="1">
      <c r="A22" s="2"/>
      <c r="B22" s="14">
        <v>18</v>
      </c>
      <c r="C22" s="15" t="s">
        <v>22</v>
      </c>
      <c r="D22" s="16" t="s">
        <v>53</v>
      </c>
      <c r="E22" s="17">
        <v>50000</v>
      </c>
      <c r="F22" s="17">
        <f t="shared" si="0"/>
        <v>7000.000000000001</v>
      </c>
      <c r="G22" s="18">
        <f>$G$4*E22</f>
        <v>17500</v>
      </c>
      <c r="H22" s="18"/>
      <c r="I22" s="21">
        <f t="shared" si="1"/>
        <v>74500</v>
      </c>
      <c r="J22" s="17">
        <f t="shared" si="2"/>
        <v>9685</v>
      </c>
      <c r="K22" s="25">
        <f t="shared" si="3"/>
        <v>64815</v>
      </c>
      <c r="L22" s="2"/>
    </row>
    <row r="23" spans="1:12" ht="14.25" customHeight="1">
      <c r="A23" s="2"/>
      <c r="B23" s="14">
        <v>19</v>
      </c>
      <c r="C23" s="15" t="s">
        <v>23</v>
      </c>
      <c r="D23" s="16" t="s">
        <v>53</v>
      </c>
      <c r="E23" s="17">
        <v>50000</v>
      </c>
      <c r="F23" s="17">
        <f t="shared" si="0"/>
        <v>7000.000000000001</v>
      </c>
      <c r="G23" s="18"/>
      <c r="H23" s="18">
        <f t="shared" si="4"/>
        <v>5000</v>
      </c>
      <c r="I23" s="21">
        <f t="shared" si="1"/>
        <v>52000</v>
      </c>
      <c r="J23" s="17">
        <f t="shared" si="2"/>
        <v>6760</v>
      </c>
      <c r="K23" s="25">
        <f t="shared" si="3"/>
        <v>45240</v>
      </c>
      <c r="L23" s="2"/>
    </row>
    <row r="24" spans="1:12" ht="15" customHeight="1">
      <c r="A24" s="2"/>
      <c r="B24" s="14">
        <v>20</v>
      </c>
      <c r="C24" s="15" t="s">
        <v>24</v>
      </c>
      <c r="D24" s="16" t="s">
        <v>54</v>
      </c>
      <c r="E24" s="17">
        <v>57000</v>
      </c>
      <c r="F24" s="17">
        <f t="shared" si="0"/>
        <v>7980.000000000001</v>
      </c>
      <c r="G24" s="18">
        <f>$G$4*E24</f>
        <v>19950</v>
      </c>
      <c r="H24" s="18"/>
      <c r="I24" s="21">
        <f t="shared" si="1"/>
        <v>84930</v>
      </c>
      <c r="J24" s="17">
        <f t="shared" si="2"/>
        <v>11040.9</v>
      </c>
      <c r="K24" s="25">
        <f t="shared" si="3"/>
        <v>73889.1</v>
      </c>
      <c r="L24" s="2"/>
    </row>
    <row r="25" spans="1:12" ht="12" customHeight="1">
      <c r="A25" s="2"/>
      <c r="B25" s="14">
        <v>21</v>
      </c>
      <c r="C25" s="15" t="s">
        <v>25</v>
      </c>
      <c r="D25" s="16" t="s">
        <v>55</v>
      </c>
      <c r="E25" s="17">
        <v>51000</v>
      </c>
      <c r="F25" s="17">
        <f t="shared" si="0"/>
        <v>7140.000000000001</v>
      </c>
      <c r="G25" s="18"/>
      <c r="H25" s="18">
        <f t="shared" si="4"/>
        <v>5100</v>
      </c>
      <c r="I25" s="21">
        <f t="shared" si="1"/>
        <v>53040</v>
      </c>
      <c r="J25" s="17">
        <f t="shared" si="2"/>
        <v>6895.2</v>
      </c>
      <c r="K25" s="25">
        <f t="shared" si="3"/>
        <v>46144.8</v>
      </c>
      <c r="L25" s="2"/>
    </row>
    <row r="26" spans="1:12" ht="12.75">
      <c r="A26" s="2"/>
      <c r="B26" s="14">
        <v>22</v>
      </c>
      <c r="C26" s="15" t="s">
        <v>26</v>
      </c>
      <c r="D26" s="16" t="s">
        <v>55</v>
      </c>
      <c r="E26" s="17">
        <v>51000</v>
      </c>
      <c r="F26" s="17">
        <f t="shared" si="0"/>
        <v>7140.000000000001</v>
      </c>
      <c r="G26" s="18">
        <f>$G$4*E26</f>
        <v>17850</v>
      </c>
      <c r="H26" s="18"/>
      <c r="I26" s="21">
        <f t="shared" si="1"/>
        <v>75990</v>
      </c>
      <c r="J26" s="17">
        <f t="shared" si="2"/>
        <v>9878.7</v>
      </c>
      <c r="K26" s="25">
        <f t="shared" si="3"/>
        <v>66111.3</v>
      </c>
      <c r="L26" s="2"/>
    </row>
    <row r="27" spans="1:12" ht="12.75">
      <c r="A27" s="2"/>
      <c r="B27" s="14">
        <v>23</v>
      </c>
      <c r="C27" s="15" t="s">
        <v>27</v>
      </c>
      <c r="D27" s="16" t="s">
        <v>55</v>
      </c>
      <c r="E27" s="17">
        <v>51000</v>
      </c>
      <c r="F27" s="17">
        <f t="shared" si="0"/>
        <v>7140.000000000001</v>
      </c>
      <c r="G27" s="18"/>
      <c r="H27" s="18">
        <f t="shared" si="4"/>
        <v>5100</v>
      </c>
      <c r="I27" s="21">
        <f t="shared" si="1"/>
        <v>53040</v>
      </c>
      <c r="J27" s="17">
        <f t="shared" si="2"/>
        <v>6895.2</v>
      </c>
      <c r="K27" s="25">
        <f t="shared" si="3"/>
        <v>46144.8</v>
      </c>
      <c r="L27" s="2"/>
    </row>
    <row r="28" spans="1:12" ht="15.75" customHeight="1">
      <c r="A28" s="2"/>
      <c r="B28" s="14">
        <v>24</v>
      </c>
      <c r="C28" s="15" t="s">
        <v>28</v>
      </c>
      <c r="D28" s="16" t="s">
        <v>55</v>
      </c>
      <c r="E28" s="17">
        <v>51000</v>
      </c>
      <c r="F28" s="17">
        <f t="shared" si="0"/>
        <v>7140.000000000001</v>
      </c>
      <c r="G28" s="18">
        <f>$G$4*E28</f>
        <v>17850</v>
      </c>
      <c r="H28" s="18"/>
      <c r="I28" s="21">
        <f t="shared" si="1"/>
        <v>75990</v>
      </c>
      <c r="J28" s="17">
        <f t="shared" si="2"/>
        <v>9878.7</v>
      </c>
      <c r="K28" s="25">
        <f t="shared" si="3"/>
        <v>66111.3</v>
      </c>
      <c r="L28" s="2"/>
    </row>
    <row r="29" spans="1:12" ht="12.75">
      <c r="A29" s="2"/>
      <c r="B29" s="14">
        <v>25</v>
      </c>
      <c r="C29" s="15" t="s">
        <v>29</v>
      </c>
      <c r="D29" s="16" t="s">
        <v>55</v>
      </c>
      <c r="E29" s="17">
        <v>51000</v>
      </c>
      <c r="F29" s="17">
        <f t="shared" si="0"/>
        <v>7140.000000000001</v>
      </c>
      <c r="G29" s="18">
        <f>$G$4*E29</f>
        <v>17850</v>
      </c>
      <c r="H29" s="18"/>
      <c r="I29" s="21">
        <f t="shared" si="1"/>
        <v>75990</v>
      </c>
      <c r="J29" s="17">
        <f t="shared" si="2"/>
        <v>9878.7</v>
      </c>
      <c r="K29" s="25">
        <f t="shared" si="3"/>
        <v>66111.3</v>
      </c>
      <c r="L29" s="2"/>
    </row>
    <row r="30" spans="1:12" ht="12.75">
      <c r="A30" s="2"/>
      <c r="B30" s="14">
        <v>26</v>
      </c>
      <c r="C30" s="15" t="s">
        <v>29</v>
      </c>
      <c r="D30" s="16" t="s">
        <v>55</v>
      </c>
      <c r="E30" s="17">
        <v>51000</v>
      </c>
      <c r="F30" s="17">
        <f t="shared" si="0"/>
        <v>7140.000000000001</v>
      </c>
      <c r="G30" s="18"/>
      <c r="H30" s="18">
        <f t="shared" si="4"/>
        <v>5100</v>
      </c>
      <c r="I30" s="21">
        <f t="shared" si="1"/>
        <v>53040</v>
      </c>
      <c r="J30" s="17">
        <f t="shared" si="2"/>
        <v>6895.2</v>
      </c>
      <c r="K30" s="25">
        <f t="shared" si="3"/>
        <v>46144.8</v>
      </c>
      <c r="L30" s="2"/>
    </row>
    <row r="31" spans="2:11" ht="25.5">
      <c r="B31" s="14">
        <v>27</v>
      </c>
      <c r="C31" s="15" t="s">
        <v>30</v>
      </c>
      <c r="D31" s="16" t="s">
        <v>56</v>
      </c>
      <c r="E31" s="17">
        <v>57000</v>
      </c>
      <c r="F31" s="17">
        <f t="shared" si="0"/>
        <v>7980.000000000001</v>
      </c>
      <c r="G31" s="18"/>
      <c r="H31" s="18">
        <f t="shared" si="4"/>
        <v>5700</v>
      </c>
      <c r="I31" s="21">
        <f t="shared" si="1"/>
        <v>59280</v>
      </c>
      <c r="J31" s="17">
        <f t="shared" si="2"/>
        <v>7706.400000000001</v>
      </c>
      <c r="K31" s="25">
        <f t="shared" si="3"/>
        <v>51573.6</v>
      </c>
    </row>
    <row r="32" spans="2:11" ht="12.75">
      <c r="B32" s="14">
        <v>28</v>
      </c>
      <c r="C32" s="15" t="s">
        <v>31</v>
      </c>
      <c r="D32" s="16" t="s">
        <v>57</v>
      </c>
      <c r="E32" s="17">
        <v>29000</v>
      </c>
      <c r="F32" s="17">
        <f t="shared" si="0"/>
        <v>4060.0000000000005</v>
      </c>
      <c r="G32" s="18"/>
      <c r="H32" s="18">
        <f t="shared" si="4"/>
        <v>2900</v>
      </c>
      <c r="I32" s="21">
        <f t="shared" si="1"/>
        <v>30160</v>
      </c>
      <c r="J32" s="17">
        <f t="shared" si="2"/>
        <v>3920.8</v>
      </c>
      <c r="K32" s="25">
        <f t="shared" si="3"/>
        <v>26239.2</v>
      </c>
    </row>
    <row r="33" spans="2:11" ht="12.75">
      <c r="B33" s="14">
        <v>29</v>
      </c>
      <c r="C33" s="15" t="s">
        <v>32</v>
      </c>
      <c r="D33" s="16" t="s">
        <v>57</v>
      </c>
      <c r="E33" s="17">
        <v>29000</v>
      </c>
      <c r="F33" s="17">
        <f t="shared" si="0"/>
        <v>4060.0000000000005</v>
      </c>
      <c r="G33" s="18">
        <f>$G$4*E33</f>
        <v>10150</v>
      </c>
      <c r="H33" s="18"/>
      <c r="I33" s="21">
        <f t="shared" si="1"/>
        <v>43210</v>
      </c>
      <c r="J33" s="17">
        <f t="shared" si="2"/>
        <v>5617.3</v>
      </c>
      <c r="K33" s="25">
        <f t="shared" si="3"/>
        <v>37592.7</v>
      </c>
    </row>
    <row r="34" spans="2:11" ht="12.75">
      <c r="B34" s="14">
        <v>30</v>
      </c>
      <c r="C34" s="15" t="s">
        <v>33</v>
      </c>
      <c r="D34" s="16" t="s">
        <v>57</v>
      </c>
      <c r="E34" s="17">
        <v>29000</v>
      </c>
      <c r="F34" s="17">
        <f t="shared" si="0"/>
        <v>4060.0000000000005</v>
      </c>
      <c r="G34" s="18"/>
      <c r="H34" s="18">
        <f t="shared" si="4"/>
        <v>2900</v>
      </c>
      <c r="I34" s="21">
        <f t="shared" si="1"/>
        <v>30160</v>
      </c>
      <c r="J34" s="17">
        <f t="shared" si="2"/>
        <v>3920.8</v>
      </c>
      <c r="K34" s="25">
        <f t="shared" si="3"/>
        <v>26239.2</v>
      </c>
    </row>
    <row r="35" spans="2:11" ht="16.5" customHeight="1">
      <c r="B35" s="14">
        <v>31</v>
      </c>
      <c r="C35" s="15" t="s">
        <v>34</v>
      </c>
      <c r="D35" s="16" t="s">
        <v>57</v>
      </c>
      <c r="E35" s="17">
        <v>29000</v>
      </c>
      <c r="F35" s="17">
        <f t="shared" si="0"/>
        <v>4060.0000000000005</v>
      </c>
      <c r="G35" s="18">
        <f>$G$4*E35</f>
        <v>10150</v>
      </c>
      <c r="H35" s="18"/>
      <c r="I35" s="21">
        <f t="shared" si="1"/>
        <v>43210</v>
      </c>
      <c r="J35" s="17">
        <f t="shared" si="2"/>
        <v>5617.3</v>
      </c>
      <c r="K35" s="25">
        <f t="shared" si="3"/>
        <v>37592.7</v>
      </c>
    </row>
    <row r="36" spans="2:11" ht="12.75">
      <c r="B36" s="14">
        <v>32</v>
      </c>
      <c r="C36" s="15" t="s">
        <v>35</v>
      </c>
      <c r="D36" s="16" t="s">
        <v>57</v>
      </c>
      <c r="E36" s="17">
        <v>29000</v>
      </c>
      <c r="F36" s="17">
        <f t="shared" si="0"/>
        <v>4060.0000000000005</v>
      </c>
      <c r="G36" s="18"/>
      <c r="H36" s="18">
        <f t="shared" si="4"/>
        <v>2900</v>
      </c>
      <c r="I36" s="21">
        <f t="shared" si="1"/>
        <v>30160</v>
      </c>
      <c r="J36" s="17">
        <f t="shared" si="2"/>
        <v>3920.8</v>
      </c>
      <c r="K36" s="25">
        <f t="shared" si="3"/>
        <v>26239.2</v>
      </c>
    </row>
    <row r="37" spans="2:11" ht="12.75">
      <c r="B37" s="14">
        <v>33</v>
      </c>
      <c r="C37" s="15" t="s">
        <v>36</v>
      </c>
      <c r="D37" s="16" t="s">
        <v>58</v>
      </c>
      <c r="E37" s="17">
        <v>37000</v>
      </c>
      <c r="F37" s="17">
        <f t="shared" si="0"/>
        <v>5180.000000000001</v>
      </c>
      <c r="G37" s="18">
        <f>$G$4*E37</f>
        <v>12950</v>
      </c>
      <c r="H37" s="18"/>
      <c r="I37" s="21">
        <f t="shared" si="1"/>
        <v>55130</v>
      </c>
      <c r="J37" s="17">
        <f t="shared" si="2"/>
        <v>7166.900000000001</v>
      </c>
      <c r="K37" s="25">
        <f t="shared" si="3"/>
        <v>47963.1</v>
      </c>
    </row>
    <row r="38" spans="2:11" ht="25.5">
      <c r="B38" s="14">
        <v>34</v>
      </c>
      <c r="C38" s="15" t="s">
        <v>37</v>
      </c>
      <c r="D38" s="16" t="s">
        <v>59</v>
      </c>
      <c r="E38" s="17">
        <v>30000</v>
      </c>
      <c r="F38" s="17">
        <f t="shared" si="0"/>
        <v>4200</v>
      </c>
      <c r="G38" s="18"/>
      <c r="H38" s="18">
        <f t="shared" si="4"/>
        <v>3000</v>
      </c>
      <c r="I38" s="21">
        <f t="shared" si="1"/>
        <v>31200</v>
      </c>
      <c r="J38" s="17">
        <f t="shared" si="2"/>
        <v>4056</v>
      </c>
      <c r="K38" s="25">
        <f t="shared" si="3"/>
        <v>27144</v>
      </c>
    </row>
    <row r="39" spans="2:11" ht="12.75">
      <c r="B39" s="14">
        <v>35</v>
      </c>
      <c r="C39" s="15" t="s">
        <v>38</v>
      </c>
      <c r="D39" s="16" t="s">
        <v>60</v>
      </c>
      <c r="E39" s="17">
        <v>27100</v>
      </c>
      <c r="F39" s="17">
        <f t="shared" si="0"/>
        <v>3794.0000000000005</v>
      </c>
      <c r="G39" s="18"/>
      <c r="H39" s="18">
        <f t="shared" si="4"/>
        <v>2710</v>
      </c>
      <c r="I39" s="21">
        <f t="shared" si="1"/>
        <v>28184</v>
      </c>
      <c r="J39" s="17">
        <f t="shared" si="2"/>
        <v>3663.92</v>
      </c>
      <c r="K39" s="25">
        <f t="shared" si="3"/>
        <v>24520.08</v>
      </c>
    </row>
    <row r="40" spans="2:11" ht="12.75">
      <c r="B40" s="14">
        <v>36</v>
      </c>
      <c r="C40" s="15" t="s">
        <v>39</v>
      </c>
      <c r="D40" s="16" t="s">
        <v>60</v>
      </c>
      <c r="E40" s="17">
        <v>27100</v>
      </c>
      <c r="F40" s="17">
        <f t="shared" si="0"/>
        <v>3794.0000000000005</v>
      </c>
      <c r="G40" s="18">
        <f>$G$4*E40</f>
        <v>9485</v>
      </c>
      <c r="H40" s="18"/>
      <c r="I40" s="21">
        <f t="shared" si="1"/>
        <v>40379</v>
      </c>
      <c r="J40" s="17">
        <f t="shared" si="2"/>
        <v>5249.27</v>
      </c>
      <c r="K40" s="25">
        <f t="shared" si="3"/>
        <v>35129.729999999996</v>
      </c>
    </row>
    <row r="41" spans="2:11" ht="12.75">
      <c r="B41" s="14">
        <v>37</v>
      </c>
      <c r="C41" s="15" t="s">
        <v>40</v>
      </c>
      <c r="D41" s="16" t="s">
        <v>61</v>
      </c>
      <c r="E41" s="30">
        <v>8000</v>
      </c>
      <c r="F41" s="17">
        <f t="shared" si="0"/>
        <v>1120</v>
      </c>
      <c r="G41" s="18"/>
      <c r="H41" s="18">
        <f t="shared" si="4"/>
        <v>800</v>
      </c>
      <c r="I41" s="21">
        <f t="shared" si="1"/>
        <v>8320</v>
      </c>
      <c r="J41" s="17">
        <f t="shared" si="2"/>
        <v>1081.6000000000001</v>
      </c>
      <c r="K41" s="25">
        <f t="shared" si="3"/>
        <v>7238.4</v>
      </c>
    </row>
    <row r="42" spans="2:11" ht="15" customHeight="1">
      <c r="B42" s="14">
        <v>38</v>
      </c>
      <c r="C42" s="15" t="s">
        <v>41</v>
      </c>
      <c r="D42" s="16" t="s">
        <v>61</v>
      </c>
      <c r="E42" s="30">
        <v>8000</v>
      </c>
      <c r="F42" s="17">
        <f t="shared" si="0"/>
        <v>1120</v>
      </c>
      <c r="G42" s="18">
        <f>$G$4*E42</f>
        <v>2800</v>
      </c>
      <c r="H42" s="18"/>
      <c r="I42" s="21">
        <f t="shared" si="1"/>
        <v>11920</v>
      </c>
      <c r="J42" s="17">
        <f t="shared" si="2"/>
        <v>1549.6000000000001</v>
      </c>
      <c r="K42" s="25">
        <f t="shared" si="3"/>
        <v>10370.4</v>
      </c>
    </row>
    <row r="43" spans="2:11" ht="12.75">
      <c r="B43" s="27">
        <v>39</v>
      </c>
      <c r="C43" s="28" t="s">
        <v>42</v>
      </c>
      <c r="D43" s="29" t="s">
        <v>61</v>
      </c>
      <c r="E43" s="30">
        <v>8000</v>
      </c>
      <c r="F43" s="30">
        <f t="shared" si="0"/>
        <v>1120</v>
      </c>
      <c r="G43" s="18"/>
      <c r="H43" s="31">
        <f>$H$4*E43</f>
        <v>800</v>
      </c>
      <c r="I43" s="32">
        <f t="shared" si="1"/>
        <v>8320</v>
      </c>
      <c r="J43" s="30">
        <f t="shared" si="2"/>
        <v>1081.6000000000001</v>
      </c>
      <c r="K43" s="33">
        <f t="shared" si="3"/>
        <v>7238.4</v>
      </c>
    </row>
    <row r="44" spans="2:11" ht="13.5" thickBot="1">
      <c r="B44" s="36">
        <v>40</v>
      </c>
      <c r="C44" s="56" t="s">
        <v>69</v>
      </c>
      <c r="D44" s="57"/>
      <c r="E44" s="37">
        <v>560000</v>
      </c>
      <c r="F44" s="37">
        <f t="shared" si="0"/>
        <v>78400.00000000001</v>
      </c>
      <c r="G44" s="31">
        <f>$G$4*E44</f>
        <v>196000</v>
      </c>
      <c r="H44" s="31">
        <f>$H$4*E44</f>
        <v>56000</v>
      </c>
      <c r="I44" s="32">
        <f t="shared" si="1"/>
        <v>778400</v>
      </c>
      <c r="J44" s="30">
        <f t="shared" si="2"/>
        <v>101192</v>
      </c>
      <c r="K44" s="33">
        <f t="shared" si="3"/>
        <v>677208</v>
      </c>
    </row>
    <row r="45" spans="2:11" ht="19.5" thickBot="1">
      <c r="B45" s="58" t="s">
        <v>67</v>
      </c>
      <c r="C45" s="58"/>
      <c r="D45" s="58"/>
      <c r="E45" s="58"/>
      <c r="F45" s="58"/>
      <c r="G45" s="35">
        <f>SUM(G5:G44)</f>
        <v>429310</v>
      </c>
      <c r="H45" s="35">
        <f>SUM(H5:H44)</f>
        <v>135570</v>
      </c>
      <c r="I45" s="40">
        <f>SUM(I5:I44)</f>
        <v>2719888</v>
      </c>
      <c r="J45" s="42">
        <f>SUM(J5:J44)</f>
        <v>353585.44000000006</v>
      </c>
      <c r="K45" s="34">
        <f>SUM(K5:K44)</f>
        <v>2366302.56</v>
      </c>
    </row>
    <row r="46" spans="2:11" ht="12.75">
      <c r="B46" s="2"/>
      <c r="C46" s="3"/>
      <c r="D46" s="5"/>
      <c r="E46" s="4"/>
      <c r="F46" s="3"/>
      <c r="G46" s="2"/>
      <c r="H46" s="12"/>
      <c r="I46" s="12"/>
      <c r="J46" s="26"/>
      <c r="K46" s="19"/>
    </row>
    <row r="47" spans="2:11" ht="12.75">
      <c r="B47" s="3"/>
      <c r="C47" s="2"/>
      <c r="D47" s="3"/>
      <c r="E47" s="5"/>
      <c r="F47" s="5"/>
      <c r="G47" s="2"/>
      <c r="H47" s="2"/>
      <c r="I47" s="12"/>
      <c r="J47" s="26"/>
      <c r="K47" s="20"/>
    </row>
    <row r="48" spans="2:11" ht="12.75">
      <c r="B48" s="3"/>
      <c r="C48" s="2"/>
      <c r="D48" s="3"/>
      <c r="E48" s="5"/>
      <c r="F48" s="5"/>
      <c r="G48" s="2"/>
      <c r="H48" s="2"/>
      <c r="I48" s="12"/>
      <c r="J48" s="26"/>
      <c r="K48" s="20"/>
    </row>
    <row r="49" spans="2:11" ht="12.75">
      <c r="B49" s="3"/>
      <c r="C49" s="2"/>
      <c r="D49" s="3"/>
      <c r="E49" s="5"/>
      <c r="F49" s="5"/>
      <c r="G49" s="2"/>
      <c r="H49" s="2"/>
      <c r="I49" s="12"/>
      <c r="J49" s="26"/>
      <c r="K49" s="12"/>
    </row>
    <row r="50" spans="2:11" ht="12.75">
      <c r="B50" s="3"/>
      <c r="C50" s="2"/>
      <c r="D50" s="3"/>
      <c r="E50" s="5"/>
      <c r="F50" s="5"/>
      <c r="G50" s="2"/>
      <c r="H50" s="2"/>
      <c r="I50" s="12"/>
      <c r="J50" s="26"/>
      <c r="K50" s="12"/>
    </row>
    <row r="51" spans="2:11" ht="12.75">
      <c r="B51" s="3"/>
      <c r="C51" s="2"/>
      <c r="D51" s="3"/>
      <c r="E51" s="5"/>
      <c r="F51" s="5"/>
      <c r="G51" s="2"/>
      <c r="H51" s="2"/>
      <c r="I51" s="12"/>
      <c r="J51" s="26"/>
      <c r="K51" s="12"/>
    </row>
    <row r="52" spans="2:11" ht="12.75">
      <c r="B52" s="3"/>
      <c r="C52" s="2"/>
      <c r="D52" s="3"/>
      <c r="E52" s="5"/>
      <c r="F52" s="5"/>
      <c r="G52" s="2"/>
      <c r="H52" s="2"/>
      <c r="I52" s="12"/>
      <c r="J52" s="26"/>
      <c r="K52" s="12"/>
    </row>
    <row r="53" spans="2:11" ht="12.75">
      <c r="B53" s="3"/>
      <c r="C53" s="2"/>
      <c r="D53" s="3"/>
      <c r="E53" s="5"/>
      <c r="F53" s="5"/>
      <c r="G53" s="2"/>
      <c r="H53" s="2"/>
      <c r="I53" s="12"/>
      <c r="J53" s="26"/>
      <c r="K53" s="12"/>
    </row>
    <row r="54" spans="2:11" ht="12.75">
      <c r="B54" s="3"/>
      <c r="C54" s="2"/>
      <c r="D54" s="3"/>
      <c r="E54" s="5"/>
      <c r="F54" s="5"/>
      <c r="G54" s="2"/>
      <c r="H54" s="2"/>
      <c r="I54" s="12"/>
      <c r="J54" s="26"/>
      <c r="K54" s="12"/>
    </row>
    <row r="55" spans="2:11" ht="12.75">
      <c r="B55" s="3"/>
      <c r="C55" s="2"/>
      <c r="D55" s="3"/>
      <c r="E55" s="5"/>
      <c r="F55" s="5"/>
      <c r="G55" s="2"/>
      <c r="H55" s="2"/>
      <c r="I55" s="12"/>
      <c r="J55" s="26"/>
      <c r="K55" s="12"/>
    </row>
    <row r="56" spans="2:11" ht="12.75">
      <c r="B56" s="3"/>
      <c r="C56" s="2"/>
      <c r="D56" s="3"/>
      <c r="E56" s="5"/>
      <c r="F56" s="5"/>
      <c r="G56" s="2"/>
      <c r="H56" s="2"/>
      <c r="I56" s="12"/>
      <c r="J56" s="26"/>
      <c r="K56" s="12"/>
    </row>
    <row r="57" spans="2:11" ht="12.75">
      <c r="B57" s="3"/>
      <c r="C57" s="2"/>
      <c r="D57" s="3"/>
      <c r="E57" s="5"/>
      <c r="F57" s="5"/>
      <c r="G57" s="2"/>
      <c r="H57" s="2"/>
      <c r="I57" s="12"/>
      <c r="J57" s="26"/>
      <c r="K57" s="12"/>
    </row>
    <row r="58" spans="2:11" ht="12.75">
      <c r="B58" s="3"/>
      <c r="C58" s="2"/>
      <c r="D58" s="3"/>
      <c r="E58" s="5"/>
      <c r="F58" s="5"/>
      <c r="G58" s="2"/>
      <c r="H58" s="2"/>
      <c r="I58" s="12"/>
      <c r="J58" s="26"/>
      <c r="K58" s="12"/>
    </row>
    <row r="59" spans="2:11" ht="12.75">
      <c r="B59" s="3"/>
      <c r="C59" s="2"/>
      <c r="D59" s="3"/>
      <c r="E59" s="2"/>
      <c r="F59" s="5"/>
      <c r="G59" s="2"/>
      <c r="H59" s="2"/>
      <c r="I59" s="12"/>
      <c r="J59" s="26"/>
      <c r="K59" s="12"/>
    </row>
    <row r="60" spans="2:11" ht="12.75">
      <c r="B60" s="3"/>
      <c r="C60" s="2"/>
      <c r="D60" s="3"/>
      <c r="E60" s="2"/>
      <c r="F60" s="5"/>
      <c r="G60" s="2"/>
      <c r="H60" s="2"/>
      <c r="I60" s="12"/>
      <c r="J60" s="26"/>
      <c r="K60" s="12"/>
    </row>
    <row r="61" spans="2:11" ht="12.75">
      <c r="B61" s="3"/>
      <c r="C61" s="2"/>
      <c r="D61" s="3"/>
      <c r="E61" s="2"/>
      <c r="F61" s="5"/>
      <c r="G61" s="2"/>
      <c r="H61" s="2"/>
      <c r="I61" s="12"/>
      <c r="J61" s="26"/>
      <c r="K61" s="12"/>
    </row>
    <row r="62" spans="2:11" ht="12.75">
      <c r="B62" s="3"/>
      <c r="C62" s="2"/>
      <c r="D62" s="3"/>
      <c r="E62" s="2"/>
      <c r="F62" s="5"/>
      <c r="G62" s="2"/>
      <c r="H62" s="2"/>
      <c r="I62" s="12"/>
      <c r="J62" s="26"/>
      <c r="K62" s="12"/>
    </row>
    <row r="63" spans="2:11" ht="12.75">
      <c r="B63" s="3"/>
      <c r="C63" s="2"/>
      <c r="D63" s="3"/>
      <c r="E63" s="2"/>
      <c r="F63" s="3"/>
      <c r="G63" s="5"/>
      <c r="H63" s="4"/>
      <c r="I63" s="4"/>
      <c r="J63" s="5"/>
      <c r="K63" s="12"/>
    </row>
    <row r="64" spans="2:11" ht="12.75">
      <c r="B64" s="3"/>
      <c r="C64" s="2"/>
      <c r="D64" s="3"/>
      <c r="E64" s="2"/>
      <c r="F64" s="3"/>
      <c r="G64" s="3"/>
      <c r="H64" s="4"/>
      <c r="I64" s="4"/>
      <c r="J64" s="5"/>
      <c r="K64" s="12"/>
    </row>
    <row r="65" spans="2:11" ht="12.75">
      <c r="B65" s="3"/>
      <c r="C65" s="2"/>
      <c r="D65" s="3"/>
      <c r="E65" s="2"/>
      <c r="F65" s="3"/>
      <c r="G65" s="3"/>
      <c r="H65" s="4"/>
      <c r="I65" s="4"/>
      <c r="J65" s="5"/>
      <c r="K65" s="12"/>
    </row>
    <row r="66" spans="2:11" ht="12.75">
      <c r="B66" s="3"/>
      <c r="C66" s="2"/>
      <c r="D66" s="3"/>
      <c r="E66" s="2"/>
      <c r="F66" s="3"/>
      <c r="G66" s="3"/>
      <c r="H66" s="4"/>
      <c r="I66" s="4"/>
      <c r="J66" s="5"/>
      <c r="K66" s="12"/>
    </row>
    <row r="67" spans="2:11" ht="12.75">
      <c r="B67" s="3"/>
      <c r="C67" s="2"/>
      <c r="D67" s="3"/>
      <c r="E67" s="2"/>
      <c r="F67" s="3"/>
      <c r="G67" s="3"/>
      <c r="H67" s="4"/>
      <c r="I67" s="4"/>
      <c r="J67" s="5"/>
      <c r="K67" s="12"/>
    </row>
    <row r="68" spans="2:10" ht="12.75">
      <c r="B68" s="3"/>
      <c r="C68" s="2"/>
      <c r="D68" s="3"/>
      <c r="E68" s="2"/>
      <c r="F68" s="3"/>
      <c r="G68" s="3"/>
      <c r="H68" s="4"/>
      <c r="I68" s="4"/>
      <c r="J68" s="5"/>
    </row>
    <row r="69" spans="2:10" ht="12.75">
      <c r="B69" s="3"/>
      <c r="C69" s="2"/>
      <c r="D69" s="3"/>
      <c r="E69" s="2"/>
      <c r="F69" s="3"/>
      <c r="G69" s="3"/>
      <c r="H69" s="4"/>
      <c r="I69" s="4"/>
      <c r="J69" s="5"/>
    </row>
    <row r="70" spans="2:10" ht="12.75">
      <c r="B70" s="3"/>
      <c r="C70" s="2"/>
      <c r="D70" s="3"/>
      <c r="E70" s="2"/>
      <c r="F70" s="3"/>
      <c r="G70" s="3"/>
      <c r="H70" s="4"/>
      <c r="I70" s="4"/>
      <c r="J70" s="3"/>
    </row>
    <row r="71" spans="2:10" ht="12.75">
      <c r="B71" s="3"/>
      <c r="F71" s="3"/>
      <c r="G71" s="3"/>
      <c r="H71" s="2"/>
      <c r="I71" s="4"/>
      <c r="J71" s="3"/>
    </row>
    <row r="72" spans="2:10" ht="12.75">
      <c r="B72" s="3"/>
      <c r="F72" s="3"/>
      <c r="G72" s="3"/>
      <c r="H72" s="2"/>
      <c r="I72" s="4"/>
      <c r="J72" s="3"/>
    </row>
    <row r="73" spans="2:10" ht="12.75">
      <c r="B73" s="3"/>
      <c r="F73" s="3"/>
      <c r="G73" s="3"/>
      <c r="H73" s="2"/>
      <c r="I73" s="4"/>
      <c r="J73" s="3"/>
    </row>
    <row r="74" spans="2:10" ht="12.75">
      <c r="B74" s="3"/>
      <c r="F74" s="3"/>
      <c r="G74" s="3"/>
      <c r="H74" s="2"/>
      <c r="I74" s="4"/>
      <c r="J74" s="3"/>
    </row>
    <row r="75" ht="12.75">
      <c r="I75" s="12"/>
    </row>
    <row r="76" ht="12.75">
      <c r="I76" s="12"/>
    </row>
    <row r="77" ht="12.75">
      <c r="I77" s="12"/>
    </row>
    <row r="78" ht="12.75">
      <c r="I78" s="12"/>
    </row>
    <row r="79" ht="12.75">
      <c r="I79" s="12"/>
    </row>
    <row r="80" ht="12.75">
      <c r="I80" s="12"/>
    </row>
    <row r="81" ht="12.75">
      <c r="I81" s="12"/>
    </row>
    <row r="82" ht="12.75">
      <c r="I82" s="12"/>
    </row>
    <row r="83" ht="12.75">
      <c r="I83" s="12"/>
    </row>
    <row r="84" ht="12.75">
      <c r="I84" s="12"/>
    </row>
    <row r="85" ht="12.75">
      <c r="I85" s="12"/>
    </row>
    <row r="86" ht="12.75">
      <c r="I86" s="12"/>
    </row>
    <row r="87" ht="12.75">
      <c r="I87" s="12"/>
    </row>
    <row r="88" ht="12.75">
      <c r="I88" s="12"/>
    </row>
    <row r="89" ht="12.75">
      <c r="I89" s="12"/>
    </row>
    <row r="90" ht="12.75">
      <c r="I90" s="12"/>
    </row>
    <row r="91" ht="12.75">
      <c r="I91" s="12"/>
    </row>
    <row r="92" ht="12.75">
      <c r="I92" s="12"/>
    </row>
    <row r="93" ht="12.75">
      <c r="I93" s="12"/>
    </row>
    <row r="94" ht="12.75">
      <c r="I94" s="12"/>
    </row>
    <row r="95" ht="12.75">
      <c r="I95" s="12"/>
    </row>
    <row r="96" ht="12.75">
      <c r="I96" s="12"/>
    </row>
    <row r="97" ht="12.75">
      <c r="I97" s="12"/>
    </row>
    <row r="98" ht="12.75">
      <c r="I98" s="12"/>
    </row>
    <row r="99" ht="12.75">
      <c r="I99" s="12"/>
    </row>
    <row r="100" ht="12.75">
      <c r="I100" s="12"/>
    </row>
    <row r="101" ht="12.75">
      <c r="I101" s="12"/>
    </row>
    <row r="102" ht="12.75">
      <c r="I102" s="12"/>
    </row>
    <row r="103" ht="12.75">
      <c r="I103" s="12"/>
    </row>
    <row r="104" ht="12.75">
      <c r="I104" s="12"/>
    </row>
    <row r="105" ht="12.75">
      <c r="I105" s="12"/>
    </row>
    <row r="106" ht="12.75">
      <c r="I106" s="12"/>
    </row>
    <row r="107" ht="12.75">
      <c r="I107" s="12"/>
    </row>
    <row r="108" ht="12.75">
      <c r="I108" s="12"/>
    </row>
  </sheetData>
  <mergeCells count="10">
    <mergeCell ref="K3:K4"/>
    <mergeCell ref="C44:D44"/>
    <mergeCell ref="B45:F45"/>
    <mergeCell ref="I1:J1"/>
    <mergeCell ref="B1:G2"/>
    <mergeCell ref="B3:B4"/>
    <mergeCell ref="C3:C4"/>
    <mergeCell ref="D3:D4"/>
    <mergeCell ref="E3:E4"/>
    <mergeCell ref="I3:I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K15" sqref="K15"/>
    </sheetView>
  </sheetViews>
  <sheetFormatPr defaultColWidth="9.00390625" defaultRowHeight="12.75"/>
  <cols>
    <col min="1" max="1" width="3.375" style="1" customWidth="1"/>
    <col min="2" max="2" width="8.875" style="0" customWidth="1"/>
    <col min="3" max="3" width="13.25390625" style="0" customWidth="1"/>
    <col min="4" max="4" width="8.00390625" style="0" customWidth="1"/>
    <col min="5" max="5" width="12.75390625" style="0" customWidth="1"/>
    <col min="6" max="6" width="12.25390625" style="0" customWidth="1"/>
    <col min="7" max="7" width="11.125" style="0" customWidth="1"/>
    <col min="8" max="8" width="10.875" style="0" customWidth="1"/>
    <col min="9" max="9" width="9.875" style="0" customWidth="1"/>
    <col min="10" max="10" width="12.00390625" style="0" customWidth="1"/>
    <col min="11" max="11" width="12.875" style="0" customWidth="1"/>
    <col min="12" max="12" width="11.875" style="0" customWidth="1"/>
  </cols>
  <sheetData>
    <row r="1" spans="1:14" ht="12.75" customHeight="1">
      <c r="A1" s="60" t="s">
        <v>78</v>
      </c>
      <c r="B1" s="60"/>
      <c r="C1" s="60"/>
      <c r="D1" s="60"/>
      <c r="E1" s="60"/>
      <c r="F1" s="60"/>
      <c r="G1" s="60"/>
      <c r="H1" s="24" t="s">
        <v>68</v>
      </c>
      <c r="I1" s="59">
        <f>'часть 1'!I1</f>
        <v>39279</v>
      </c>
      <c r="J1" s="59"/>
      <c r="K1" s="6"/>
      <c r="L1" s="6"/>
      <c r="M1" s="6"/>
      <c r="N1" s="6"/>
    </row>
    <row r="2" spans="1:14" ht="20.25" customHeight="1">
      <c r="A2" s="61"/>
      <c r="B2" s="61"/>
      <c r="C2" s="61"/>
      <c r="D2" s="61"/>
      <c r="E2" s="61"/>
      <c r="F2" s="61"/>
      <c r="G2" s="61"/>
      <c r="H2" s="22"/>
      <c r="I2" s="22"/>
      <c r="J2" s="22"/>
      <c r="K2" s="6"/>
      <c r="L2" s="6"/>
      <c r="M2" s="6"/>
      <c r="N2" s="6"/>
    </row>
    <row r="3" spans="1:12" ht="39.75" customHeight="1">
      <c r="A3" s="62" t="s">
        <v>0</v>
      </c>
      <c r="B3" s="73" t="s">
        <v>2</v>
      </c>
      <c r="C3" s="73" t="s">
        <v>1</v>
      </c>
      <c r="D3" s="70" t="s">
        <v>70</v>
      </c>
      <c r="E3" s="70" t="s">
        <v>79</v>
      </c>
      <c r="F3" s="71" t="s">
        <v>71</v>
      </c>
      <c r="G3" s="7" t="s">
        <v>81</v>
      </c>
      <c r="H3" s="8" t="s">
        <v>63</v>
      </c>
      <c r="I3" s="8" t="s">
        <v>64</v>
      </c>
      <c r="J3" s="47" t="s">
        <v>82</v>
      </c>
      <c r="K3" s="41" t="s">
        <v>65</v>
      </c>
      <c r="L3" s="69" t="s">
        <v>66</v>
      </c>
    </row>
    <row r="4" spans="1:12" ht="12.75">
      <c r="A4" s="63"/>
      <c r="B4" s="73"/>
      <c r="C4" s="73"/>
      <c r="D4" s="70"/>
      <c r="E4" s="70"/>
      <c r="F4" s="72"/>
      <c r="G4" s="10">
        <v>0.14</v>
      </c>
      <c r="H4" s="10">
        <v>0.35</v>
      </c>
      <c r="I4" s="10">
        <v>0.1</v>
      </c>
      <c r="J4" s="47"/>
      <c r="K4" s="11">
        <v>0.13</v>
      </c>
      <c r="L4" s="69"/>
    </row>
    <row r="5" spans="1:12" ht="28.5" customHeight="1">
      <c r="A5" s="14">
        <v>1</v>
      </c>
      <c r="B5" s="15" t="s">
        <v>18</v>
      </c>
      <c r="C5" s="16" t="s">
        <v>50</v>
      </c>
      <c r="D5" s="17">
        <v>300</v>
      </c>
      <c r="E5" s="38">
        <v>213</v>
      </c>
      <c r="F5" s="18">
        <f>D5*E5</f>
        <v>63900</v>
      </c>
      <c r="G5" s="17">
        <f>$G$4*F5</f>
        <v>8946</v>
      </c>
      <c r="H5" s="17"/>
      <c r="I5" s="17">
        <f>F5*$I$4</f>
        <v>6390</v>
      </c>
      <c r="J5" s="17">
        <f>F5+G5+H5-I5</f>
        <v>66456</v>
      </c>
      <c r="K5" s="17">
        <f>$K$4*J5</f>
        <v>8639.28</v>
      </c>
      <c r="L5" s="17">
        <f>J5-K5</f>
        <v>57816.72</v>
      </c>
    </row>
    <row r="6" spans="1:12" ht="12.75">
      <c r="A6" s="14">
        <v>2</v>
      </c>
      <c r="B6" s="15" t="s">
        <v>8</v>
      </c>
      <c r="C6" s="16" t="s">
        <v>45</v>
      </c>
      <c r="D6" s="17">
        <v>230</v>
      </c>
      <c r="E6" s="38">
        <v>141</v>
      </c>
      <c r="F6" s="18">
        <f>D6*E6</f>
        <v>32430</v>
      </c>
      <c r="G6" s="17">
        <f>$G$4*F6</f>
        <v>4540.200000000001</v>
      </c>
      <c r="H6" s="17">
        <f>$H$4*F6</f>
        <v>11350.5</v>
      </c>
      <c r="I6" s="17"/>
      <c r="J6" s="17">
        <f>F6+G6+H6-I6</f>
        <v>48320.7</v>
      </c>
      <c r="K6" s="17">
        <f>$K$4*J6</f>
        <v>6281.691</v>
      </c>
      <c r="L6" s="17">
        <f>J6-K6</f>
        <v>42039.009</v>
      </c>
    </row>
    <row r="7" spans="1:12" ht="24.75" customHeight="1">
      <c r="A7" s="14">
        <v>3</v>
      </c>
      <c r="B7" s="15" t="s">
        <v>17</v>
      </c>
      <c r="C7" s="16" t="s">
        <v>50</v>
      </c>
      <c r="D7" s="17">
        <v>350</v>
      </c>
      <c r="E7" s="38">
        <v>211</v>
      </c>
      <c r="F7" s="18">
        <f>D7*E7</f>
        <v>73850</v>
      </c>
      <c r="G7" s="17">
        <f>$G$4*F7</f>
        <v>10339.000000000002</v>
      </c>
      <c r="H7" s="17"/>
      <c r="I7" s="17"/>
      <c r="J7" s="17">
        <f>F7+G7+H7-I7</f>
        <v>84189</v>
      </c>
      <c r="K7" s="17">
        <f>$K$4*J7</f>
        <v>10944.57</v>
      </c>
      <c r="L7" s="17">
        <f>J7-K7</f>
        <v>73244.43</v>
      </c>
    </row>
    <row r="8" spans="1:12" ht="25.5" customHeight="1" thickBot="1">
      <c r="A8" s="27">
        <v>4</v>
      </c>
      <c r="B8" s="28" t="s">
        <v>16</v>
      </c>
      <c r="C8" s="29" t="s">
        <v>50</v>
      </c>
      <c r="D8" s="30">
        <v>270</v>
      </c>
      <c r="E8" s="39">
        <v>199</v>
      </c>
      <c r="F8" s="18">
        <f>D8*E8</f>
        <v>53730</v>
      </c>
      <c r="G8" s="17">
        <f>$G$4*F8</f>
        <v>7522.200000000001</v>
      </c>
      <c r="H8" s="17">
        <f>$H$4*F8</f>
        <v>18805.5</v>
      </c>
      <c r="I8" s="30"/>
      <c r="J8" s="17">
        <f>F8+G8+H8-I8</f>
        <v>80057.7</v>
      </c>
      <c r="K8" s="17">
        <f>$K$4*J8</f>
        <v>10407.501</v>
      </c>
      <c r="L8" s="17">
        <f>J8-K8</f>
        <v>69650.199</v>
      </c>
    </row>
    <row r="9" spans="1:12" ht="19.5" thickBot="1">
      <c r="A9" s="66" t="s">
        <v>67</v>
      </c>
      <c r="B9" s="67"/>
      <c r="C9" s="67"/>
      <c r="D9" s="67"/>
      <c r="E9" s="68"/>
      <c r="F9" s="35">
        <f aca="true" t="shared" si="0" ref="F9:L9">SUM(F5:F8)</f>
        <v>223910</v>
      </c>
      <c r="G9" s="35">
        <f t="shared" si="0"/>
        <v>31347.400000000005</v>
      </c>
      <c r="H9" s="35">
        <f t="shared" si="0"/>
        <v>30156</v>
      </c>
      <c r="I9" s="35">
        <f t="shared" si="0"/>
        <v>6390</v>
      </c>
      <c r="J9" s="40">
        <f t="shared" si="0"/>
        <v>279023.4</v>
      </c>
      <c r="K9" s="42">
        <f t="shared" si="0"/>
        <v>36273.042</v>
      </c>
      <c r="L9" s="34">
        <f t="shared" si="0"/>
        <v>242750.35799999998</v>
      </c>
    </row>
    <row r="10" spans="1:10" ht="12.75">
      <c r="A10" s="3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3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3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3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3"/>
      <c r="B14" s="2"/>
      <c r="C14" s="2"/>
      <c r="D14" s="2"/>
      <c r="E14" s="2"/>
      <c r="F14" s="2"/>
      <c r="G14" s="2"/>
      <c r="H14" s="2"/>
      <c r="I14" s="2"/>
      <c r="J14" s="2"/>
    </row>
    <row r="15" spans="1:10" ht="12.7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0" ht="12.75">
      <c r="A16" s="3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mergeCells count="11">
    <mergeCell ref="I1:J1"/>
    <mergeCell ref="A1:G2"/>
    <mergeCell ref="A3:A4"/>
    <mergeCell ref="B3:B4"/>
    <mergeCell ref="C3:C4"/>
    <mergeCell ref="D3:D4"/>
    <mergeCell ref="A9:E9"/>
    <mergeCell ref="L3:L4"/>
    <mergeCell ref="E3:E4"/>
    <mergeCell ref="F3:F4"/>
    <mergeCell ref="J3:J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6"/>
  <sheetViews>
    <sheetView workbookViewId="0" topLeftCell="A1">
      <selection activeCell="E12" sqref="E12"/>
    </sheetView>
  </sheetViews>
  <sheetFormatPr defaultColWidth="9.00390625" defaultRowHeight="12.75"/>
  <cols>
    <col min="1" max="1" width="2.875" style="0" customWidth="1"/>
    <col min="2" max="2" width="13.375" style="0" bestFit="1" customWidth="1"/>
    <col min="7" max="7" width="9.25390625" style="0" customWidth="1"/>
    <col min="8" max="8" width="23.125" style="0" customWidth="1"/>
    <col min="9" max="9" width="11.75390625" style="0" bestFit="1" customWidth="1"/>
    <col min="12" max="12" width="9.625" style="0" customWidth="1"/>
  </cols>
  <sheetData>
    <row r="1" spans="2:9" ht="27.75" customHeight="1">
      <c r="B1" s="89" t="s">
        <v>83</v>
      </c>
      <c r="C1" s="89"/>
      <c r="D1" s="89"/>
      <c r="E1" s="89"/>
      <c r="G1" s="24" t="s">
        <v>68</v>
      </c>
      <c r="H1" s="59">
        <f>'часть 1'!I1</f>
        <v>39279</v>
      </c>
      <c r="I1" s="59"/>
    </row>
    <row r="2" ht="13.5" thickBot="1"/>
    <row r="3" spans="2:11" ht="30.75" customHeight="1">
      <c r="B3" s="94" t="s">
        <v>84</v>
      </c>
      <c r="C3" s="95"/>
      <c r="D3" s="95"/>
      <c r="E3" s="95"/>
      <c r="F3" s="95"/>
      <c r="G3" s="95"/>
      <c r="H3" s="95"/>
      <c r="I3" s="90">
        <f>'часть 1'!I45+'часть 2'!J9</f>
        <v>2998911.4</v>
      </c>
      <c r="J3" s="90"/>
      <c r="K3" s="91"/>
    </row>
    <row r="4" spans="2:11" ht="12.75" customHeight="1">
      <c r="B4" s="43"/>
      <c r="C4" s="44"/>
      <c r="D4" s="44"/>
      <c r="E4" s="44"/>
      <c r="F4" s="44"/>
      <c r="G4" s="44"/>
      <c r="H4" s="44"/>
      <c r="I4" s="92"/>
      <c r="J4" s="92"/>
      <c r="K4" s="93"/>
    </row>
    <row r="5" spans="2:11" ht="12.75" customHeight="1">
      <c r="B5" s="87" t="s">
        <v>72</v>
      </c>
      <c r="C5" s="88"/>
      <c r="D5" s="88"/>
      <c r="E5" s="88"/>
      <c r="F5" s="88"/>
      <c r="G5" s="88"/>
      <c r="H5" s="88"/>
      <c r="I5" s="83">
        <v>3000000</v>
      </c>
      <c r="J5" s="83"/>
      <c r="K5" s="84"/>
    </row>
    <row r="6" spans="2:11" ht="12.75">
      <c r="B6" s="87"/>
      <c r="C6" s="88"/>
      <c r="D6" s="88"/>
      <c r="E6" s="88"/>
      <c r="F6" s="88"/>
      <c r="G6" s="88"/>
      <c r="H6" s="88"/>
      <c r="I6" s="83"/>
      <c r="J6" s="83"/>
      <c r="K6" s="84"/>
    </row>
    <row r="7" spans="2:11" ht="13.5" thickBot="1">
      <c r="B7" s="45"/>
      <c r="C7" s="46"/>
      <c r="D7" s="46"/>
      <c r="E7" s="46"/>
      <c r="F7" s="46"/>
      <c r="G7" s="46"/>
      <c r="H7" s="46"/>
      <c r="I7" s="85"/>
      <c r="J7" s="85"/>
      <c r="K7" s="86"/>
    </row>
    <row r="9" spans="8:11" ht="14.25">
      <c r="H9" s="50" t="s">
        <v>75</v>
      </c>
      <c r="I9" s="76" t="s">
        <v>76</v>
      </c>
      <c r="J9" s="76"/>
      <c r="K9" s="76"/>
    </row>
    <row r="10" spans="8:11" ht="12.75">
      <c r="H10" s="77">
        <f>I5-I3</f>
        <v>1088.6000000000931</v>
      </c>
      <c r="I10" s="78"/>
      <c r="J10" s="78"/>
      <c r="K10" s="79"/>
    </row>
    <row r="11" spans="8:11" ht="12.75">
      <c r="H11" s="80"/>
      <c r="I11" s="81"/>
      <c r="J11" s="81"/>
      <c r="K11" s="82"/>
    </row>
    <row r="13" ht="13.5" thickBot="1"/>
    <row r="14" spans="8:9" ht="13.5" thickBot="1">
      <c r="H14" s="74" t="s">
        <v>74</v>
      </c>
      <c r="I14" s="74"/>
    </row>
    <row r="15" spans="8:9" ht="13.5" thickBot="1">
      <c r="H15" s="75" t="s">
        <v>73</v>
      </c>
      <c r="I15" s="75"/>
    </row>
    <row r="16" spans="8:9" ht="13.5" thickBot="1">
      <c r="H16" s="48" t="s">
        <v>77</v>
      </c>
      <c r="I16" s="49">
        <f>H10+'часть 1'!K5</f>
        <v>106088.9000000001</v>
      </c>
    </row>
  </sheetData>
  <mergeCells count="10">
    <mergeCell ref="I5:K7"/>
    <mergeCell ref="B5:H6"/>
    <mergeCell ref="B1:E1"/>
    <mergeCell ref="I3:K4"/>
    <mergeCell ref="B3:H3"/>
    <mergeCell ref="H1:I1"/>
    <mergeCell ref="H14:I14"/>
    <mergeCell ref="H15:I15"/>
    <mergeCell ref="I9:K9"/>
    <mergeCell ref="H10:K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SOpAL</dc:creator>
  <cp:keywords/>
  <dc:description/>
  <cp:lastModifiedBy>Вадим</cp:lastModifiedBy>
  <cp:lastPrinted>2007-10-11T17:51:40Z</cp:lastPrinted>
  <dcterms:created xsi:type="dcterms:W3CDTF">2007-10-11T08:18:17Z</dcterms:created>
  <dcterms:modified xsi:type="dcterms:W3CDTF">2009-01-22T16:26:02Z</dcterms:modified>
  <cp:category/>
  <cp:version/>
  <cp:contentType/>
  <cp:contentStatus/>
</cp:coreProperties>
</file>