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275" windowHeight="9210" activeTab="0"/>
  </bookViews>
  <sheets>
    <sheet name="движение" sheetId="1" r:id="rId1"/>
    <sheet name="успеваемость" sheetId="2" r:id="rId2"/>
    <sheet name="абс  2-4" sheetId="3" r:id="rId3"/>
    <sheet name="кач   2-4" sheetId="4" r:id="rId4"/>
    <sheet name="абс  5-9" sheetId="5" r:id="rId5"/>
    <sheet name="кач    5-9 " sheetId="6" r:id="rId6"/>
    <sheet name="абсол 10-11 " sheetId="7" r:id="rId7"/>
    <sheet name="кач 10-11" sheetId="8" r:id="rId8"/>
  </sheets>
  <definedNames/>
  <calcPr fullCalcOnLoad="1"/>
</workbook>
</file>

<file path=xl/sharedStrings.xml><?xml version="1.0" encoding="utf-8"?>
<sst xmlns="http://schemas.openxmlformats.org/spreadsheetml/2006/main" count="147" uniqueCount="61">
  <si>
    <t>1 четверть</t>
  </si>
  <si>
    <t>2 четверть</t>
  </si>
  <si>
    <t>3 четверть</t>
  </si>
  <si>
    <t>4 четверть</t>
  </si>
  <si>
    <t>год</t>
  </si>
  <si>
    <t>1А</t>
  </si>
  <si>
    <t>1Б</t>
  </si>
  <si>
    <t>1В</t>
  </si>
  <si>
    <t>2А</t>
  </si>
  <si>
    <t>2В</t>
  </si>
  <si>
    <t>2Б</t>
  </si>
  <si>
    <t xml:space="preserve"> 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</si>
  <si>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</si>
  <si>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</si>
  <si>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</si>
  <si>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</si>
  <si>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</si>
  <si>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</si>
  <si>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</si>
  <si>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</si>
  <si>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</si>
  <si>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</si>
  <si>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</si>
  <si>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</si>
  <si>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</si>
  <si>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</si>
  <si>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</si>
  <si>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</si>
  <si>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</si>
  <si>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</si>
  <si>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</si>
  <si>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</si>
  <si>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</si>
  <si>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</si>
  <si>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</si>
  <si>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10В</t>
  </si>
  <si>
    <t>11А</t>
  </si>
  <si>
    <t>11Б</t>
  </si>
  <si>
    <t>11В</t>
  </si>
  <si>
    <t>абс</t>
  </si>
  <si>
    <t>кач</t>
  </si>
  <si>
    <t>5-9</t>
  </si>
  <si>
    <t>10-11</t>
  </si>
  <si>
    <t>1-4</t>
  </si>
  <si>
    <t>ср.наполн</t>
  </si>
  <si>
    <t>отл</t>
  </si>
  <si>
    <t>хор</t>
  </si>
  <si>
    <t>с одной "3"</t>
  </si>
  <si>
    <t>неуспев</t>
  </si>
  <si>
    <t>динамика</t>
  </si>
  <si>
    <t>всего</t>
  </si>
  <si>
    <t>ср наполняемость по школе</t>
  </si>
  <si>
    <t>классов комплектов</t>
  </si>
  <si>
    <t>1-4 кл</t>
  </si>
  <si>
    <t>класс</t>
  </si>
  <si>
    <t>качеств</t>
  </si>
  <si>
    <t>5-9 кл</t>
  </si>
  <si>
    <t>2-11 кл</t>
  </si>
  <si>
    <t>динамика (в сравнении с 1 четвертью)</t>
  </si>
  <si>
    <t>1 полугодие</t>
  </si>
  <si>
    <t>2-9 кл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</si>
</sst>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 Cyr"/>
      <family val="0"/>
    </font>
    <font>
      <sz val="8"/>
      <name val="Arial Cyr"/>
      <family val="0"/>
    </font>
    <font>
      <sz val="8.75"/>
      <name val="Arial Cyr"/>
      <family val="0"/>
    </font>
    <font>
      <sz val="9.75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2"/>
    </font>
    <font>
      <sz val="4.5"/>
      <name val="Arial Cyr"/>
      <family val="0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2" borderId="1" xfId="0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2" fontId="9" fillId="4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2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99CC00"/>
        </patternFill>
      </fill>
      <border/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  <color rgb="FF339966"/>
      </font>
      <fill>
        <patternFill>
          <bgColor rgb="FFFFFFFF"/>
        </patternFill>
      </fill>
      <border/>
    </dxf>
    <dxf>
      <font>
        <b/>
        <i val="0"/>
        <color rgb="FF0000FF"/>
      </font>
      <fill>
        <patternFill>
          <bgColor rgb="FFFFFFFF"/>
        </patternFill>
      </fill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движение 1-4 кл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20275"/>
          <c:w val="0.8285"/>
          <c:h val="0.74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движение!$C$1</c:f>
              <c:strCache>
                <c:ptCount val="1"/>
                <c:pt idx="0">
                  <c:v>1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движение!$B$3:$B$14</c:f>
              <c:strCache/>
            </c:strRef>
          </c:cat>
          <c:val>
            <c:numRef>
              <c:f>движение!$C$3:$C$14</c:f>
              <c:numCache/>
            </c:numRef>
          </c:val>
          <c:shape val="box"/>
        </c:ser>
        <c:ser>
          <c:idx val="1"/>
          <c:order val="1"/>
          <c:tx>
            <c:strRef>
              <c:f>движение!$D$1</c:f>
              <c:strCache>
                <c:ptCount val="1"/>
                <c:pt idx="0">
                  <c:v>2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движение!$B$3:$B$14</c:f>
              <c:strCache/>
            </c:strRef>
          </c:cat>
          <c:val>
            <c:numRef>
              <c:f>движение!$D$3:$D$14</c:f>
              <c:numCache/>
            </c:numRef>
          </c:val>
          <c:shape val="box"/>
        </c:ser>
        <c:ser>
          <c:idx val="2"/>
          <c:order val="2"/>
          <c:tx>
            <c:strRef>
              <c:f>движение!$E$1</c:f>
              <c:strCache>
                <c:ptCount val="1"/>
                <c:pt idx="0">
                  <c:v>3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движение!$B$3:$B$14</c:f>
              <c:strCache/>
            </c:strRef>
          </c:cat>
          <c:val>
            <c:numRef>
              <c:f>движение!$E$3:$E$14</c:f>
              <c:numCache/>
            </c:numRef>
          </c:val>
          <c:shape val="box"/>
        </c:ser>
        <c:ser>
          <c:idx val="3"/>
          <c:order val="3"/>
          <c:tx>
            <c:strRef>
              <c:f>движение!$F$1</c:f>
              <c:strCache>
                <c:ptCount val="1"/>
                <c:pt idx="0">
                  <c:v>4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движение!$B$3:$B$14</c:f>
              <c:strCache/>
            </c:strRef>
          </c:cat>
          <c:val>
            <c:numRef>
              <c:f>движение!$F$3:$F$14</c:f>
              <c:numCache/>
            </c:numRef>
          </c:val>
          <c:shape val="box"/>
        </c:ser>
        <c:ser>
          <c:idx val="4"/>
          <c:order val="4"/>
          <c:tx>
            <c:strRef>
              <c:f>движение!$G$1</c:f>
              <c:strCache>
                <c:ptCount val="1"/>
                <c:pt idx="0">
                  <c:v>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движение!$B$3:$B$14</c:f>
              <c:strCache/>
            </c:strRef>
          </c:cat>
          <c:val>
            <c:numRef>
              <c:f>движение!$G$3:$G$14</c:f>
              <c:numCache/>
            </c:numRef>
          </c:val>
          <c:shape val="box"/>
        </c:ser>
        <c:shape val="box"/>
        <c:axId val="23623157"/>
        <c:axId val="11281822"/>
      </c:bar3D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81822"/>
        <c:crosses val="autoZero"/>
        <c:auto val="1"/>
        <c:lblOffset val="100"/>
        <c:noMultiLvlLbl val="0"/>
      </c:catAx>
      <c:valAx>
        <c:axId val="11281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3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5"/>
          <c:y val="0.052"/>
          <c:w val="0.1215"/>
          <c:h val="0.87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качественная успеваемость 10-11 кл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успеваемость!$A$34:$A$39</c:f>
              <c:strCache>
                <c:ptCount val="6"/>
                <c:pt idx="0">
                  <c:v>10А</c:v>
                </c:pt>
                <c:pt idx="1">
                  <c:v>10Б</c:v>
                </c:pt>
                <c:pt idx="2">
                  <c:v>10В</c:v>
                </c:pt>
                <c:pt idx="3">
                  <c:v>11А</c:v>
                </c:pt>
                <c:pt idx="4">
                  <c:v>11Б</c:v>
                </c:pt>
                <c:pt idx="5">
                  <c:v>11В</c:v>
                </c:pt>
              </c:strCache>
            </c:strRef>
          </c:cat>
          <c:val>
            <c:numRef>
              <c:f>успеваемость!$M$34:$M$39</c:f>
              <c:numCache>
                <c:ptCount val="6"/>
                <c:pt idx="0">
                  <c:v>48.148148148148145</c:v>
                </c:pt>
                <c:pt idx="1">
                  <c:v>32.142857142857146</c:v>
                </c:pt>
                <c:pt idx="2">
                  <c:v>40</c:v>
                </c:pt>
                <c:pt idx="3">
                  <c:v>41.66666666666667</c:v>
                </c:pt>
                <c:pt idx="4">
                  <c:v>39.130434782608695</c:v>
                </c:pt>
                <c:pt idx="5">
                  <c:v>30.76923076923077</c:v>
                </c:pt>
              </c:numCache>
            </c:numRef>
          </c:val>
        </c:ser>
        <c:ser>
          <c:idx val="1"/>
          <c:order val="1"/>
          <c:tx>
            <c:v>2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успеваемость!$A$34:$A$39</c:f>
              <c:strCache>
                <c:ptCount val="6"/>
                <c:pt idx="0">
                  <c:v>10А</c:v>
                </c:pt>
                <c:pt idx="1">
                  <c:v>10Б</c:v>
                </c:pt>
                <c:pt idx="2">
                  <c:v>10В</c:v>
                </c:pt>
                <c:pt idx="3">
                  <c:v>11А</c:v>
                </c:pt>
                <c:pt idx="4">
                  <c:v>11Б</c:v>
                </c:pt>
                <c:pt idx="5">
                  <c:v>11В</c:v>
                </c:pt>
              </c:strCache>
            </c:strRef>
          </c:cat>
          <c:val>
            <c:numRef>
              <c:f>успеваемость!$AC$34:$AC$39</c:f>
              <c:numCache>
                <c:ptCount val="6"/>
                <c:pt idx="0">
                  <c:v>48.148148148148145</c:v>
                </c:pt>
                <c:pt idx="1">
                  <c:v>32.142857142857146</c:v>
                </c:pt>
                <c:pt idx="2">
                  <c:v>40</c:v>
                </c:pt>
                <c:pt idx="3">
                  <c:v>41.66666666666667</c:v>
                </c:pt>
                <c:pt idx="4">
                  <c:v>40.909090909090914</c:v>
                </c:pt>
                <c:pt idx="5">
                  <c:v>30.76923076923077</c:v>
                </c:pt>
              </c:numCache>
            </c:numRef>
          </c:val>
        </c:ser>
        <c:ser>
          <c:idx val="2"/>
          <c:order val="2"/>
          <c:tx>
            <c:v>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успеваемость!$A$34:$A$39</c:f>
              <c:strCache>
                <c:ptCount val="6"/>
                <c:pt idx="0">
                  <c:v>10А</c:v>
                </c:pt>
                <c:pt idx="1">
                  <c:v>10Б</c:v>
                </c:pt>
                <c:pt idx="2">
                  <c:v>10В</c:v>
                </c:pt>
                <c:pt idx="3">
                  <c:v>11А</c:v>
                </c:pt>
                <c:pt idx="4">
                  <c:v>11Б</c:v>
                </c:pt>
                <c:pt idx="5">
                  <c:v>11В</c:v>
                </c:pt>
              </c:strCache>
            </c:strRef>
          </c:cat>
          <c:val>
            <c:numRef>
              <c:f>успеваемость!$AK$34:$AK$39</c:f>
              <c:numCache>
                <c:ptCount val="6"/>
                <c:pt idx="0">
                  <c:v>37.03703703703704</c:v>
                </c:pt>
                <c:pt idx="1">
                  <c:v>32.142857142857146</c:v>
                </c:pt>
                <c:pt idx="2">
                  <c:v>32</c:v>
                </c:pt>
                <c:pt idx="3">
                  <c:v>33.33333333333333</c:v>
                </c:pt>
                <c:pt idx="4">
                  <c:v>36.36363636363637</c:v>
                </c:pt>
                <c:pt idx="5">
                  <c:v>30.76923076923077</c:v>
                </c:pt>
              </c:numCache>
            </c:numRef>
          </c:val>
        </c:ser>
        <c:axId val="29033439"/>
        <c:axId val="59974360"/>
      </c:bar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74360"/>
        <c:crosses val="autoZero"/>
        <c:auto val="1"/>
        <c:lblOffset val="100"/>
        <c:noMultiLvlLbl val="0"/>
      </c:catAx>
      <c:valAx>
        <c:axId val="59974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33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движение 5-9 кл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174"/>
          <c:w val="0.79525"/>
          <c:h val="0.7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движение!$C$1</c:f>
              <c:strCache>
                <c:ptCount val="1"/>
                <c:pt idx="0">
                  <c:v>1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движение!$B$17:$B$31</c:f>
              <c:strCache/>
            </c:strRef>
          </c:cat>
          <c:val>
            <c:numRef>
              <c:f>движение!$C$17:$C$31</c:f>
              <c:numCache/>
            </c:numRef>
          </c:val>
          <c:shape val="box"/>
        </c:ser>
        <c:ser>
          <c:idx val="1"/>
          <c:order val="1"/>
          <c:tx>
            <c:strRef>
              <c:f>движение!$D$1</c:f>
              <c:strCache>
                <c:ptCount val="1"/>
                <c:pt idx="0">
                  <c:v>2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движение!$B$17:$B$31</c:f>
              <c:strCache/>
            </c:strRef>
          </c:cat>
          <c:val>
            <c:numRef>
              <c:f>движение!$D$17:$D$31</c:f>
              <c:numCache/>
            </c:numRef>
          </c:val>
          <c:shape val="box"/>
        </c:ser>
        <c:ser>
          <c:idx val="2"/>
          <c:order val="2"/>
          <c:tx>
            <c:strRef>
              <c:f>движение!$E$1</c:f>
              <c:strCache>
                <c:ptCount val="1"/>
                <c:pt idx="0">
                  <c:v>3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движение!$B$17:$B$31</c:f>
              <c:strCache/>
            </c:strRef>
          </c:cat>
          <c:val>
            <c:numRef>
              <c:f>движение!$E$17:$E$31</c:f>
              <c:numCache/>
            </c:numRef>
          </c:val>
          <c:shape val="box"/>
        </c:ser>
        <c:ser>
          <c:idx val="3"/>
          <c:order val="3"/>
          <c:tx>
            <c:strRef>
              <c:f>движение!$F$1</c:f>
              <c:strCache>
                <c:ptCount val="1"/>
                <c:pt idx="0">
                  <c:v>4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движение!$B$17:$B$31</c:f>
              <c:strCache/>
            </c:strRef>
          </c:cat>
          <c:val>
            <c:numRef>
              <c:f>движение!$F$17:$F$31</c:f>
              <c:numCache/>
            </c:numRef>
          </c:val>
          <c:shape val="box"/>
        </c:ser>
        <c:ser>
          <c:idx val="4"/>
          <c:order val="4"/>
          <c:tx>
            <c:strRef>
              <c:f>движение!$G$1</c:f>
              <c:strCache>
                <c:ptCount val="1"/>
                <c:pt idx="0">
                  <c:v>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движение!$B$17:$B$31</c:f>
              <c:strCache/>
            </c:strRef>
          </c:cat>
          <c:val>
            <c:numRef>
              <c:f>движение!$G$17:$G$31</c:f>
              <c:numCache/>
            </c:numRef>
          </c:val>
          <c:shape val="box"/>
        </c:ser>
        <c:shape val="box"/>
        <c:axId val="34427535"/>
        <c:axId val="41412360"/>
      </c:bar3D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412360"/>
        <c:crosses val="autoZero"/>
        <c:auto val="1"/>
        <c:lblOffset val="100"/>
        <c:noMultiLvlLbl val="0"/>
      </c:catAx>
      <c:valAx>
        <c:axId val="414123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75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0675"/>
          <c:w val="0.1715"/>
          <c:h val="0.8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движение!$C$1</c:f>
              <c:strCache>
                <c:ptCount val="1"/>
                <c:pt idx="0">
                  <c:v>1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(движение!$B$15,движение!$B$32,движение!$B$40)</c:f>
              <c:strCache/>
            </c:strRef>
          </c:cat>
          <c:val>
            <c:numRef>
              <c:f>(движение!$C$15,движение!$C$32,движение!$C$40)</c:f>
              <c:numCache/>
            </c:numRef>
          </c:val>
          <c:shape val="box"/>
        </c:ser>
        <c:ser>
          <c:idx val="1"/>
          <c:order val="1"/>
          <c:tx>
            <c:strRef>
              <c:f>движение!$D$1</c:f>
              <c:strCache>
                <c:ptCount val="1"/>
                <c:pt idx="0">
                  <c:v>2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(движение!$B$15,движение!$B$32,движение!$B$40)</c:f>
              <c:strCache/>
            </c:strRef>
          </c:cat>
          <c:val>
            <c:numRef>
              <c:f>(движение!$D$15,движение!$D$32,движение!$D$40)</c:f>
              <c:numCache/>
            </c:numRef>
          </c:val>
          <c:shape val="box"/>
        </c:ser>
        <c:ser>
          <c:idx val="2"/>
          <c:order val="2"/>
          <c:tx>
            <c:strRef>
              <c:f>движение!$E$1</c:f>
              <c:strCache>
                <c:ptCount val="1"/>
                <c:pt idx="0">
                  <c:v>3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(движение!$B$15,движение!$B$32,движение!$B$40)</c:f>
              <c:strCache/>
            </c:strRef>
          </c:cat>
          <c:val>
            <c:numRef>
              <c:f>(движение!$E$15,движение!$E$32,движение!$E$40)</c:f>
              <c:numCache/>
            </c:numRef>
          </c:val>
          <c:shape val="box"/>
        </c:ser>
        <c:ser>
          <c:idx val="3"/>
          <c:order val="3"/>
          <c:tx>
            <c:strRef>
              <c:f>движение!$F$1</c:f>
              <c:strCache>
                <c:ptCount val="1"/>
                <c:pt idx="0">
                  <c:v>4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(движение!$B$15,движение!$B$32,движение!$B$40)</c:f>
              <c:strCache/>
            </c:strRef>
          </c:cat>
          <c:val>
            <c:numRef>
              <c:f>(движение!$F$15,движение!$F$32,движение!$F$40)</c:f>
              <c:numCache/>
            </c:numRef>
          </c:val>
          <c:shape val="box"/>
        </c:ser>
        <c:ser>
          <c:idx val="4"/>
          <c:order val="4"/>
          <c:tx>
            <c:strRef>
              <c:f>движение!$G$1</c:f>
              <c:strCache>
                <c:ptCount val="1"/>
                <c:pt idx="0">
                  <c:v>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(движение!$B$15,движение!$B$32,движение!$B$40)</c:f>
              <c:strCache/>
            </c:strRef>
          </c:cat>
          <c:val>
            <c:numRef>
              <c:f>(движение!$G$15,движение!$G$32,движение!$G$40)</c:f>
              <c:numCache/>
            </c:numRef>
          </c:val>
          <c:shape val="box"/>
        </c:ser>
        <c:shape val="box"/>
        <c:axId val="37166921"/>
        <c:axId val="66066834"/>
      </c:bar3D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66834"/>
        <c:crosses val="autoZero"/>
        <c:auto val="1"/>
        <c:lblOffset val="100"/>
        <c:noMultiLvlLbl val="0"/>
      </c:catAx>
      <c:valAx>
        <c:axId val="660668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6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движение!$C$1</c:f>
              <c:strCache>
                <c:ptCount val="1"/>
                <c:pt idx="0">
                  <c:v>1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движение!$B$34:$B$39</c:f>
              <c:strCache/>
            </c:strRef>
          </c:cat>
          <c:val>
            <c:numRef>
              <c:f>движение!$C$34:$C$39</c:f>
              <c:numCache/>
            </c:numRef>
          </c:val>
          <c:shape val="box"/>
        </c:ser>
        <c:ser>
          <c:idx val="1"/>
          <c:order val="1"/>
          <c:tx>
            <c:strRef>
              <c:f>движение!$D$1</c:f>
              <c:strCache>
                <c:ptCount val="1"/>
                <c:pt idx="0">
                  <c:v>2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движение!$B$34:$B$39</c:f>
              <c:strCache/>
            </c:strRef>
          </c:cat>
          <c:val>
            <c:numRef>
              <c:f>движение!$D$34:$D$39</c:f>
              <c:numCache/>
            </c:numRef>
          </c:val>
          <c:shape val="box"/>
        </c:ser>
        <c:ser>
          <c:idx val="2"/>
          <c:order val="2"/>
          <c:tx>
            <c:strRef>
              <c:f>движение!$E$1</c:f>
              <c:strCache>
                <c:ptCount val="1"/>
                <c:pt idx="0">
                  <c:v>3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движение!$B$34:$B$39</c:f>
              <c:strCache/>
            </c:strRef>
          </c:cat>
          <c:val>
            <c:numRef>
              <c:f>движение!$E$34:$E$39</c:f>
              <c:numCache/>
            </c:numRef>
          </c:val>
          <c:shape val="box"/>
        </c:ser>
        <c:ser>
          <c:idx val="3"/>
          <c:order val="3"/>
          <c:tx>
            <c:strRef>
              <c:f>движение!$F$1</c:f>
              <c:strCache>
                <c:ptCount val="1"/>
                <c:pt idx="0">
                  <c:v>4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движение!$B$34:$B$39</c:f>
              <c:strCache/>
            </c:strRef>
          </c:cat>
          <c:val>
            <c:numRef>
              <c:f>движение!$F$34:$F$39</c:f>
              <c:numCache/>
            </c:numRef>
          </c:val>
          <c:shape val="box"/>
        </c:ser>
        <c:ser>
          <c:idx val="4"/>
          <c:order val="4"/>
          <c:tx>
            <c:strRef>
              <c:f>движение!$G$1</c:f>
              <c:strCache>
                <c:ptCount val="1"/>
                <c:pt idx="0">
                  <c:v>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движение!$B$34:$B$39</c:f>
              <c:strCache/>
            </c:strRef>
          </c:cat>
          <c:val>
            <c:numRef>
              <c:f>движение!$G$34:$G$39</c:f>
              <c:numCache/>
            </c:numRef>
          </c:val>
          <c:shape val="box"/>
        </c:ser>
        <c:shape val="box"/>
        <c:axId val="57730595"/>
        <c:axId val="49813308"/>
      </c:bar3D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813308"/>
        <c:crosses val="autoZero"/>
        <c:auto val="1"/>
        <c:lblOffset val="100"/>
        <c:noMultiLvlLbl val="0"/>
      </c:catAx>
      <c:valAx>
        <c:axId val="49813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30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абсолютная  успеваемость 2-4 кл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четверть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успеваемость!$A$6:$A$14</c:f>
              <c:strCache>
                <c:ptCount val="9"/>
                <c:pt idx="0">
                  <c:v>2А</c:v>
                </c:pt>
                <c:pt idx="1">
                  <c:v>2Б</c:v>
                </c:pt>
                <c:pt idx="2">
                  <c:v>2В</c:v>
                </c:pt>
                <c:pt idx="3">
                  <c:v>3А</c:v>
                </c:pt>
                <c:pt idx="4">
                  <c:v>3Б</c:v>
                </c:pt>
                <c:pt idx="5">
                  <c:v>3В</c:v>
                </c:pt>
                <c:pt idx="6">
                  <c:v>4А</c:v>
                </c:pt>
                <c:pt idx="7">
                  <c:v>4Б</c:v>
                </c:pt>
                <c:pt idx="8">
                  <c:v>4В</c:v>
                </c:pt>
              </c:strCache>
            </c:strRef>
          </c:cat>
          <c:val>
            <c:numRef>
              <c:f>успеваемость!$F$6:$F$14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1"/>
          <c:order val="1"/>
          <c:tx>
            <c:v>2 четверть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успеваемость!$A$6:$A$14</c:f>
              <c:strCache>
                <c:ptCount val="9"/>
                <c:pt idx="0">
                  <c:v>2А</c:v>
                </c:pt>
                <c:pt idx="1">
                  <c:v>2Б</c:v>
                </c:pt>
                <c:pt idx="2">
                  <c:v>2В</c:v>
                </c:pt>
                <c:pt idx="3">
                  <c:v>3А</c:v>
                </c:pt>
                <c:pt idx="4">
                  <c:v>3Б</c:v>
                </c:pt>
                <c:pt idx="5">
                  <c:v>3В</c:v>
                </c:pt>
                <c:pt idx="6">
                  <c:v>4А</c:v>
                </c:pt>
                <c:pt idx="7">
                  <c:v>4Б</c:v>
                </c:pt>
                <c:pt idx="8">
                  <c:v>4В</c:v>
                </c:pt>
              </c:strCache>
            </c:strRef>
          </c:cat>
          <c:val>
            <c:numRef>
              <c:f>успеваемость!$L$6:$L$14</c:f>
              <c:numCache>
                <c:ptCount val="9"/>
                <c:pt idx="0">
                  <c:v>96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96</c:v>
                </c:pt>
                <c:pt idx="6">
                  <c:v>96.15384615384616</c:v>
                </c:pt>
                <c:pt idx="7">
                  <c:v>96.15384615384616</c:v>
                </c:pt>
                <c:pt idx="8">
                  <c:v>100</c:v>
                </c:pt>
              </c:numCache>
            </c:numRef>
          </c:val>
        </c:ser>
        <c:ser>
          <c:idx val="2"/>
          <c:order val="2"/>
          <c:tx>
            <c:v>3 четверть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успеваемость!$A$6:$A$14</c:f>
              <c:strCache>
                <c:ptCount val="9"/>
                <c:pt idx="0">
                  <c:v>2А</c:v>
                </c:pt>
                <c:pt idx="1">
                  <c:v>2Б</c:v>
                </c:pt>
                <c:pt idx="2">
                  <c:v>2В</c:v>
                </c:pt>
                <c:pt idx="3">
                  <c:v>3А</c:v>
                </c:pt>
                <c:pt idx="4">
                  <c:v>3Б</c:v>
                </c:pt>
                <c:pt idx="5">
                  <c:v>3В</c:v>
                </c:pt>
                <c:pt idx="6">
                  <c:v>4А</c:v>
                </c:pt>
                <c:pt idx="7">
                  <c:v>4Б</c:v>
                </c:pt>
                <c:pt idx="8">
                  <c:v>4В</c:v>
                </c:pt>
              </c:strCache>
            </c:strRef>
          </c:cat>
          <c:val>
            <c:numRef>
              <c:f>успеваемость!$T$6:$T$14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3"/>
          <c:order val="3"/>
          <c:tx>
            <c:v>4 четверть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успеваемость!$A$6:$A$14</c:f>
              <c:strCache>
                <c:ptCount val="9"/>
                <c:pt idx="0">
                  <c:v>2А</c:v>
                </c:pt>
                <c:pt idx="1">
                  <c:v>2Б</c:v>
                </c:pt>
                <c:pt idx="2">
                  <c:v>2В</c:v>
                </c:pt>
                <c:pt idx="3">
                  <c:v>3А</c:v>
                </c:pt>
                <c:pt idx="4">
                  <c:v>3Б</c:v>
                </c:pt>
                <c:pt idx="5">
                  <c:v>3В</c:v>
                </c:pt>
                <c:pt idx="6">
                  <c:v>4А</c:v>
                </c:pt>
                <c:pt idx="7">
                  <c:v>4Б</c:v>
                </c:pt>
                <c:pt idx="8">
                  <c:v>4В</c:v>
                </c:pt>
              </c:strCache>
            </c:strRef>
          </c:cat>
          <c:val>
            <c:numRef>
              <c:f>успеваемость!$AB$6:$AB$14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ser>
          <c:idx val="5"/>
          <c:order val="4"/>
          <c:tx>
            <c:v>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успеваемость!$A$6:$A$14</c:f>
              <c:strCache>
                <c:ptCount val="9"/>
                <c:pt idx="0">
                  <c:v>2А</c:v>
                </c:pt>
                <c:pt idx="1">
                  <c:v>2Б</c:v>
                </c:pt>
                <c:pt idx="2">
                  <c:v>2В</c:v>
                </c:pt>
                <c:pt idx="3">
                  <c:v>3А</c:v>
                </c:pt>
                <c:pt idx="4">
                  <c:v>3Б</c:v>
                </c:pt>
                <c:pt idx="5">
                  <c:v>3В</c:v>
                </c:pt>
                <c:pt idx="6">
                  <c:v>4А</c:v>
                </c:pt>
                <c:pt idx="7">
                  <c:v>4Б</c:v>
                </c:pt>
                <c:pt idx="8">
                  <c:v>4В</c:v>
                </c:pt>
              </c:strCache>
            </c:strRef>
          </c:cat>
          <c:val>
            <c:numRef>
              <c:f>успеваемость!$AJ$6:$AJ$14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6118"/>
        <c:crosses val="autoZero"/>
        <c:auto val="1"/>
        <c:lblOffset val="100"/>
        <c:noMultiLvlLbl val="0"/>
      </c:catAx>
      <c:valAx>
        <c:axId val="834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6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качественная  успеваемость 2-4 кл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четверть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успеваемость!$A$6:$A$14</c:f>
              <c:strCache>
                <c:ptCount val="9"/>
                <c:pt idx="0">
                  <c:v>2А</c:v>
                </c:pt>
                <c:pt idx="1">
                  <c:v>2Б</c:v>
                </c:pt>
                <c:pt idx="2">
                  <c:v>2В</c:v>
                </c:pt>
                <c:pt idx="3">
                  <c:v>3А</c:v>
                </c:pt>
                <c:pt idx="4">
                  <c:v>3Б</c:v>
                </c:pt>
                <c:pt idx="5">
                  <c:v>3В</c:v>
                </c:pt>
                <c:pt idx="6">
                  <c:v>4А</c:v>
                </c:pt>
                <c:pt idx="7">
                  <c:v>4Б</c:v>
                </c:pt>
                <c:pt idx="8">
                  <c:v>4В</c:v>
                </c:pt>
              </c:strCache>
            </c:strRef>
          </c:cat>
          <c:val>
            <c:numRef>
              <c:f>успеваемость!$G$6:$G$14</c:f>
              <c:numCache>
                <c:ptCount val="9"/>
                <c:pt idx="0">
                  <c:v>69.23076923076923</c:v>
                </c:pt>
                <c:pt idx="1">
                  <c:v>76</c:v>
                </c:pt>
                <c:pt idx="2">
                  <c:v>76</c:v>
                </c:pt>
                <c:pt idx="3">
                  <c:v>68</c:v>
                </c:pt>
                <c:pt idx="4">
                  <c:v>65.21739130434783</c:v>
                </c:pt>
                <c:pt idx="5">
                  <c:v>52</c:v>
                </c:pt>
                <c:pt idx="6">
                  <c:v>46.15384615384615</c:v>
                </c:pt>
                <c:pt idx="7">
                  <c:v>44.44444444444444</c:v>
                </c:pt>
                <c:pt idx="8">
                  <c:v>35.714285714285715</c:v>
                </c:pt>
              </c:numCache>
            </c:numRef>
          </c:val>
        </c:ser>
        <c:ser>
          <c:idx val="1"/>
          <c:order val="1"/>
          <c:tx>
            <c:v>2 четверть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успеваемость!$A$6:$A$14</c:f>
              <c:strCache>
                <c:ptCount val="9"/>
                <c:pt idx="0">
                  <c:v>2А</c:v>
                </c:pt>
                <c:pt idx="1">
                  <c:v>2Б</c:v>
                </c:pt>
                <c:pt idx="2">
                  <c:v>2В</c:v>
                </c:pt>
                <c:pt idx="3">
                  <c:v>3А</c:v>
                </c:pt>
                <c:pt idx="4">
                  <c:v>3Б</c:v>
                </c:pt>
                <c:pt idx="5">
                  <c:v>3В</c:v>
                </c:pt>
                <c:pt idx="6">
                  <c:v>4А</c:v>
                </c:pt>
                <c:pt idx="7">
                  <c:v>4Б</c:v>
                </c:pt>
                <c:pt idx="8">
                  <c:v>4В</c:v>
                </c:pt>
              </c:strCache>
            </c:strRef>
          </c:cat>
          <c:val>
            <c:numRef>
              <c:f>успеваемость!$M$6:$M$14</c:f>
              <c:numCache>
                <c:ptCount val="9"/>
                <c:pt idx="0">
                  <c:v>60</c:v>
                </c:pt>
                <c:pt idx="1">
                  <c:v>64</c:v>
                </c:pt>
                <c:pt idx="2">
                  <c:v>53.84615384615385</c:v>
                </c:pt>
                <c:pt idx="3">
                  <c:v>92</c:v>
                </c:pt>
                <c:pt idx="4">
                  <c:v>41.66666666666667</c:v>
                </c:pt>
                <c:pt idx="5">
                  <c:v>52</c:v>
                </c:pt>
                <c:pt idx="6">
                  <c:v>61.53846153846154</c:v>
                </c:pt>
                <c:pt idx="7">
                  <c:v>34.61538461538461</c:v>
                </c:pt>
                <c:pt idx="8">
                  <c:v>48.148148148148145</c:v>
                </c:pt>
              </c:numCache>
            </c:numRef>
          </c:val>
        </c:ser>
        <c:ser>
          <c:idx val="3"/>
          <c:order val="2"/>
          <c:tx>
            <c:v>4 четверть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успеваемость!$A$6:$A$14</c:f>
              <c:strCache>
                <c:ptCount val="9"/>
                <c:pt idx="0">
                  <c:v>2А</c:v>
                </c:pt>
                <c:pt idx="1">
                  <c:v>2Б</c:v>
                </c:pt>
                <c:pt idx="2">
                  <c:v>2В</c:v>
                </c:pt>
                <c:pt idx="3">
                  <c:v>3А</c:v>
                </c:pt>
                <c:pt idx="4">
                  <c:v>3Б</c:v>
                </c:pt>
                <c:pt idx="5">
                  <c:v>3В</c:v>
                </c:pt>
                <c:pt idx="6">
                  <c:v>4А</c:v>
                </c:pt>
                <c:pt idx="7">
                  <c:v>4Б</c:v>
                </c:pt>
                <c:pt idx="8">
                  <c:v>4В</c:v>
                </c:pt>
              </c:strCache>
            </c:strRef>
          </c:cat>
          <c:val>
            <c:numRef>
              <c:f>успеваемость!$AC$6:$AC$14</c:f>
              <c:numCache>
                <c:ptCount val="9"/>
                <c:pt idx="0">
                  <c:v>60</c:v>
                </c:pt>
                <c:pt idx="1">
                  <c:v>64</c:v>
                </c:pt>
                <c:pt idx="2">
                  <c:v>50</c:v>
                </c:pt>
                <c:pt idx="3">
                  <c:v>92</c:v>
                </c:pt>
                <c:pt idx="4">
                  <c:v>70.83333333333334</c:v>
                </c:pt>
                <c:pt idx="5">
                  <c:v>44</c:v>
                </c:pt>
                <c:pt idx="6">
                  <c:v>78.26086956521739</c:v>
                </c:pt>
                <c:pt idx="7">
                  <c:v>65.38461538461539</c:v>
                </c:pt>
                <c:pt idx="8">
                  <c:v>100</c:v>
                </c:pt>
              </c:numCache>
            </c:numRef>
          </c:val>
        </c:ser>
        <c:ser>
          <c:idx val="5"/>
          <c:order val="3"/>
          <c:tx>
            <c:v>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успеваемость!$A$6:$A$14</c:f>
              <c:strCache>
                <c:ptCount val="9"/>
                <c:pt idx="0">
                  <c:v>2А</c:v>
                </c:pt>
                <c:pt idx="1">
                  <c:v>2Б</c:v>
                </c:pt>
                <c:pt idx="2">
                  <c:v>2В</c:v>
                </c:pt>
                <c:pt idx="3">
                  <c:v>3А</c:v>
                </c:pt>
                <c:pt idx="4">
                  <c:v>3Б</c:v>
                </c:pt>
                <c:pt idx="5">
                  <c:v>3В</c:v>
                </c:pt>
                <c:pt idx="6">
                  <c:v>4А</c:v>
                </c:pt>
                <c:pt idx="7">
                  <c:v>4Б</c:v>
                </c:pt>
                <c:pt idx="8">
                  <c:v>4В</c:v>
                </c:pt>
              </c:strCache>
            </c:strRef>
          </c:cat>
          <c:val>
            <c:numRef>
              <c:f>успеваемость!$AK$6:$AK$14</c:f>
              <c:numCache>
                <c:ptCount val="9"/>
                <c:pt idx="0">
                  <c:v>60</c:v>
                </c:pt>
                <c:pt idx="1">
                  <c:v>64</c:v>
                </c:pt>
                <c:pt idx="2">
                  <c:v>50</c:v>
                </c:pt>
                <c:pt idx="3">
                  <c:v>92</c:v>
                </c:pt>
                <c:pt idx="4">
                  <c:v>70.83333333333334</c:v>
                </c:pt>
                <c:pt idx="5">
                  <c:v>44</c:v>
                </c:pt>
                <c:pt idx="6">
                  <c:v>78.26086956521739</c:v>
                </c:pt>
                <c:pt idx="7">
                  <c:v>65.38461538461539</c:v>
                </c:pt>
                <c:pt idx="8">
                  <c:v>100</c:v>
                </c:pt>
              </c:numCache>
            </c:numRef>
          </c:val>
        </c:ser>
        <c:axId val="8006199"/>
        <c:axId val="4946928"/>
      </c:bar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6928"/>
        <c:crosses val="autoZero"/>
        <c:auto val="1"/>
        <c:lblOffset val="100"/>
        <c:noMultiLvlLbl val="0"/>
      </c:catAx>
      <c:valAx>
        <c:axId val="4946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6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абсолютная успеваемость 5-9 кл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успеваемость!$B$1</c:f>
              <c:strCache>
                <c:ptCount val="1"/>
                <c:pt idx="0">
                  <c:v>1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успеваемость!$F$17:$F$31</c:f>
              <c:numCache>
                <c:ptCount val="15"/>
                <c:pt idx="0">
                  <c:v>100</c:v>
                </c:pt>
                <c:pt idx="1">
                  <c:v>96.15384615384616</c:v>
                </c:pt>
                <c:pt idx="2">
                  <c:v>100</c:v>
                </c:pt>
                <c:pt idx="3">
                  <c:v>95.65217391304348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92</c:v>
                </c:pt>
                <c:pt idx="13">
                  <c:v>95.65217391304348</c:v>
                </c:pt>
                <c:pt idx="14">
                  <c:v>100</c:v>
                </c:pt>
              </c:numCache>
            </c:numRef>
          </c:val>
        </c:ser>
        <c:ser>
          <c:idx val="1"/>
          <c:order val="1"/>
          <c:tx>
            <c:strRef>
              <c:f>успеваемость!$H$1</c:f>
              <c:strCache>
                <c:ptCount val="1"/>
                <c:pt idx="0">
                  <c:v>2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успеваемость!$L$17:$L$31</c:f>
              <c:numCache>
                <c:ptCount val="15"/>
                <c:pt idx="0">
                  <c:v>100</c:v>
                </c:pt>
                <c:pt idx="1">
                  <c:v>95.83333333333334</c:v>
                </c:pt>
                <c:pt idx="2">
                  <c:v>100</c:v>
                </c:pt>
                <c:pt idx="3">
                  <c:v>96.15384615384616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92</c:v>
                </c:pt>
                <c:pt idx="13">
                  <c:v>96</c:v>
                </c:pt>
                <c:pt idx="14">
                  <c:v>100</c:v>
                </c:pt>
              </c:numCache>
            </c:numRef>
          </c:val>
        </c:ser>
        <c:ser>
          <c:idx val="2"/>
          <c:order val="2"/>
          <c:tx>
            <c:strRef>
              <c:f>успеваемость!$P$1</c:f>
              <c:strCache>
                <c:ptCount val="1"/>
                <c:pt idx="0">
                  <c:v>3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успеваемость!$T$17:$T$31</c:f>
              <c:numCache>
                <c:ptCount val="15"/>
                <c:pt idx="0">
                  <c:v>100</c:v>
                </c:pt>
                <c:pt idx="1">
                  <c:v>95.83333333333334</c:v>
                </c:pt>
                <c:pt idx="2">
                  <c:v>100</c:v>
                </c:pt>
                <c:pt idx="3">
                  <c:v>96.15384615384616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95.83333333333334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</c:ser>
        <c:ser>
          <c:idx val="3"/>
          <c:order val="3"/>
          <c:tx>
            <c:strRef>
              <c:f>успеваемость!$X$1</c:f>
              <c:strCache>
                <c:ptCount val="1"/>
                <c:pt idx="0">
                  <c:v>4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успеваемость!$AB$17:$AB$31</c:f>
              <c:numCache>
                <c:ptCount val="15"/>
                <c:pt idx="0">
                  <c:v>100</c:v>
                </c:pt>
                <c:pt idx="1">
                  <c:v>95.83333333333334</c:v>
                </c:pt>
                <c:pt idx="2">
                  <c:v>100</c:v>
                </c:pt>
                <c:pt idx="3">
                  <c:v>96.15384615384616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92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</c:ser>
        <c:ser>
          <c:idx val="4"/>
          <c:order val="4"/>
          <c:tx>
            <c:strRef>
              <c:f>успеваемость!$AF$1</c:f>
              <c:strCache>
                <c:ptCount val="1"/>
                <c:pt idx="0">
                  <c:v>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успеваемость!$AJ$17:$AJ$31</c:f>
              <c:numCach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</c:ser>
        <c:axId val="44522353"/>
        <c:axId val="65156858"/>
      </c:bar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6858"/>
        <c:crosses val="autoZero"/>
        <c:auto val="1"/>
        <c:lblOffset val="100"/>
        <c:noMultiLvlLbl val="0"/>
      </c:catAx>
      <c:valAx>
        <c:axId val="65156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2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качественная успеваемость 5-9 кл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успеваемость!$B$1</c:f>
              <c:strCache>
                <c:ptCount val="1"/>
                <c:pt idx="0">
                  <c:v>1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успеваемость!$G$17:$G$31</c:f>
              <c:numCache>
                <c:ptCount val="15"/>
                <c:pt idx="0">
                  <c:v>46.15384615384615</c:v>
                </c:pt>
                <c:pt idx="1">
                  <c:v>50</c:v>
                </c:pt>
                <c:pt idx="2">
                  <c:v>56.52173913043478</c:v>
                </c:pt>
                <c:pt idx="3">
                  <c:v>42.30769230769231</c:v>
                </c:pt>
                <c:pt idx="4">
                  <c:v>37.03703703703704</c:v>
                </c:pt>
                <c:pt idx="5">
                  <c:v>36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36</c:v>
                </c:pt>
                <c:pt idx="10">
                  <c:v>36</c:v>
                </c:pt>
                <c:pt idx="11">
                  <c:v>36</c:v>
                </c:pt>
                <c:pt idx="12">
                  <c:v>56.52173913043478</c:v>
                </c:pt>
                <c:pt idx="13">
                  <c:v>36</c:v>
                </c:pt>
                <c:pt idx="14">
                  <c:v>38.46153846153847</c:v>
                </c:pt>
              </c:numCache>
            </c:numRef>
          </c:val>
        </c:ser>
        <c:ser>
          <c:idx val="1"/>
          <c:order val="1"/>
          <c:tx>
            <c:strRef>
              <c:f>успеваемость!$H$1</c:f>
              <c:strCache>
                <c:ptCount val="1"/>
                <c:pt idx="0">
                  <c:v>2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успеваемость!$M$17:$M$31</c:f>
              <c:numCache>
                <c:ptCount val="15"/>
                <c:pt idx="0">
                  <c:v>46.15384615384615</c:v>
                </c:pt>
                <c:pt idx="1">
                  <c:v>50</c:v>
                </c:pt>
                <c:pt idx="2">
                  <c:v>56.52173913043478</c:v>
                </c:pt>
                <c:pt idx="3">
                  <c:v>42.30769230769231</c:v>
                </c:pt>
                <c:pt idx="4">
                  <c:v>37.03703703703704</c:v>
                </c:pt>
                <c:pt idx="5">
                  <c:v>36</c:v>
                </c:pt>
                <c:pt idx="6">
                  <c:v>32</c:v>
                </c:pt>
                <c:pt idx="7">
                  <c:v>33.33333333333333</c:v>
                </c:pt>
                <c:pt idx="8">
                  <c:v>32</c:v>
                </c:pt>
                <c:pt idx="9">
                  <c:v>43.47826086956522</c:v>
                </c:pt>
                <c:pt idx="10">
                  <c:v>36</c:v>
                </c:pt>
                <c:pt idx="11">
                  <c:v>36</c:v>
                </c:pt>
                <c:pt idx="12">
                  <c:v>52</c:v>
                </c:pt>
                <c:pt idx="13">
                  <c:v>28.000000000000004</c:v>
                </c:pt>
                <c:pt idx="14">
                  <c:v>38.46153846153847</c:v>
                </c:pt>
              </c:numCache>
            </c:numRef>
          </c:val>
        </c:ser>
        <c:ser>
          <c:idx val="2"/>
          <c:order val="2"/>
          <c:tx>
            <c:strRef>
              <c:f>успеваемость!$P$1</c:f>
              <c:strCache>
                <c:ptCount val="1"/>
                <c:pt idx="0">
                  <c:v>3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успеваемость!$U$17:$U$31</c:f>
              <c:numCache>
                <c:ptCount val="15"/>
                <c:pt idx="0">
                  <c:v>46.15384615384615</c:v>
                </c:pt>
                <c:pt idx="1">
                  <c:v>50</c:v>
                </c:pt>
                <c:pt idx="2">
                  <c:v>56.52173913043478</c:v>
                </c:pt>
                <c:pt idx="3">
                  <c:v>42.30769230769231</c:v>
                </c:pt>
                <c:pt idx="4">
                  <c:v>37.03703703703704</c:v>
                </c:pt>
                <c:pt idx="5">
                  <c:v>36</c:v>
                </c:pt>
                <c:pt idx="6">
                  <c:v>32</c:v>
                </c:pt>
                <c:pt idx="7">
                  <c:v>33.33333333333333</c:v>
                </c:pt>
                <c:pt idx="8">
                  <c:v>32</c:v>
                </c:pt>
                <c:pt idx="9">
                  <c:v>43.47826086956522</c:v>
                </c:pt>
                <c:pt idx="10">
                  <c:v>36</c:v>
                </c:pt>
                <c:pt idx="11">
                  <c:v>36</c:v>
                </c:pt>
                <c:pt idx="12">
                  <c:v>54.166666666666664</c:v>
                </c:pt>
                <c:pt idx="13">
                  <c:v>28.000000000000004</c:v>
                </c:pt>
                <c:pt idx="14">
                  <c:v>38.46153846153847</c:v>
                </c:pt>
              </c:numCache>
            </c:numRef>
          </c:val>
        </c:ser>
        <c:ser>
          <c:idx val="3"/>
          <c:order val="3"/>
          <c:tx>
            <c:strRef>
              <c:f>успеваемость!$X$1</c:f>
              <c:strCache>
                <c:ptCount val="1"/>
                <c:pt idx="0">
                  <c:v>4 четверть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успеваемость!$AC$17:$AC$31</c:f>
              <c:numCache>
                <c:ptCount val="15"/>
                <c:pt idx="0">
                  <c:v>46.15384615384615</c:v>
                </c:pt>
                <c:pt idx="1">
                  <c:v>50</c:v>
                </c:pt>
                <c:pt idx="2">
                  <c:v>54.166666666666664</c:v>
                </c:pt>
                <c:pt idx="3">
                  <c:v>42.30769230769231</c:v>
                </c:pt>
                <c:pt idx="4">
                  <c:v>37.03703703703704</c:v>
                </c:pt>
                <c:pt idx="5">
                  <c:v>36</c:v>
                </c:pt>
                <c:pt idx="6">
                  <c:v>30.76923076923077</c:v>
                </c:pt>
                <c:pt idx="7">
                  <c:v>32</c:v>
                </c:pt>
                <c:pt idx="8">
                  <c:v>30.76923076923077</c:v>
                </c:pt>
                <c:pt idx="9">
                  <c:v>43.47826086956522</c:v>
                </c:pt>
                <c:pt idx="10">
                  <c:v>36</c:v>
                </c:pt>
                <c:pt idx="11">
                  <c:v>36</c:v>
                </c:pt>
                <c:pt idx="12">
                  <c:v>52</c:v>
                </c:pt>
                <c:pt idx="13">
                  <c:v>28.000000000000004</c:v>
                </c:pt>
                <c:pt idx="14">
                  <c:v>38.46153846153847</c:v>
                </c:pt>
              </c:numCache>
            </c:numRef>
          </c:val>
        </c:ser>
        <c:ser>
          <c:idx val="5"/>
          <c:order val="4"/>
          <c:tx>
            <c:strRef>
              <c:f>успеваемость!$AF$1</c:f>
              <c:strCache>
                <c:ptCount val="1"/>
                <c:pt idx="0">
                  <c:v>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успеваемость!$A$17:$A$31</c:f>
              <c:strCache>
                <c:ptCount val="15"/>
                <c:pt idx="0">
                  <c:v>5А</c:v>
                </c:pt>
                <c:pt idx="1">
                  <c:v>5Б</c:v>
                </c:pt>
                <c:pt idx="2">
                  <c:v>5В</c:v>
                </c:pt>
                <c:pt idx="3">
                  <c:v>6А</c:v>
                </c:pt>
                <c:pt idx="4">
                  <c:v>6Б</c:v>
                </c:pt>
                <c:pt idx="5">
                  <c:v>6В</c:v>
                </c:pt>
                <c:pt idx="6">
                  <c:v>7А</c:v>
                </c:pt>
                <c:pt idx="7">
                  <c:v>7Б</c:v>
                </c:pt>
                <c:pt idx="8">
                  <c:v>7В</c:v>
                </c:pt>
                <c:pt idx="9">
                  <c:v>8А</c:v>
                </c:pt>
                <c:pt idx="10">
                  <c:v>8Б</c:v>
                </c:pt>
                <c:pt idx="11">
                  <c:v>8В</c:v>
                </c:pt>
                <c:pt idx="12">
                  <c:v>9А</c:v>
                </c:pt>
                <c:pt idx="13">
                  <c:v>9Б</c:v>
                </c:pt>
                <c:pt idx="14">
                  <c:v>9В</c:v>
                </c:pt>
              </c:strCache>
            </c:strRef>
          </c:cat>
          <c:val>
            <c:numRef>
              <c:f>успеваемость!$AK$17:$AK$31</c:f>
              <c:numCache>
                <c:ptCount val="15"/>
                <c:pt idx="0">
                  <c:v>46.15384615384615</c:v>
                </c:pt>
                <c:pt idx="1">
                  <c:v>50</c:v>
                </c:pt>
                <c:pt idx="2">
                  <c:v>54.166666666666664</c:v>
                </c:pt>
                <c:pt idx="3">
                  <c:v>42.30769230769231</c:v>
                </c:pt>
                <c:pt idx="4">
                  <c:v>37.03703703703704</c:v>
                </c:pt>
                <c:pt idx="5">
                  <c:v>36</c:v>
                </c:pt>
                <c:pt idx="6">
                  <c:v>30.76923076923077</c:v>
                </c:pt>
                <c:pt idx="7">
                  <c:v>32</c:v>
                </c:pt>
                <c:pt idx="8">
                  <c:v>30.76923076923077</c:v>
                </c:pt>
                <c:pt idx="9">
                  <c:v>43.47826086956522</c:v>
                </c:pt>
                <c:pt idx="10">
                  <c:v>36</c:v>
                </c:pt>
                <c:pt idx="11">
                  <c:v>36</c:v>
                </c:pt>
                <c:pt idx="12">
                  <c:v>52</c:v>
                </c:pt>
                <c:pt idx="13">
                  <c:v>28.000000000000004</c:v>
                </c:pt>
                <c:pt idx="14">
                  <c:v>38.46153846153847</c:v>
                </c:pt>
              </c:numCache>
            </c:numRef>
          </c:val>
        </c:ser>
        <c:axId val="49540811"/>
        <c:axId val="43214116"/>
      </c:bar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4116"/>
        <c:crosses val="autoZero"/>
        <c:auto val="1"/>
        <c:lblOffset val="100"/>
        <c:noMultiLvlLbl val="0"/>
      </c:catAx>
      <c:valAx>
        <c:axId val="43214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4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абсолютная успеваемость 10-11 кл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1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успеваемость!$A$34:$A$39</c:f>
              <c:strCache>
                <c:ptCount val="6"/>
                <c:pt idx="0">
                  <c:v>10А</c:v>
                </c:pt>
                <c:pt idx="1">
                  <c:v>10Б</c:v>
                </c:pt>
                <c:pt idx="2">
                  <c:v>10В</c:v>
                </c:pt>
                <c:pt idx="3">
                  <c:v>11А</c:v>
                </c:pt>
                <c:pt idx="4">
                  <c:v>11Б</c:v>
                </c:pt>
                <c:pt idx="5">
                  <c:v>11В</c:v>
                </c:pt>
              </c:strCache>
            </c:strRef>
          </c:cat>
          <c:val>
            <c:numRef>
              <c:f>успеваемость!$L$34:$L$39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95.83333333333334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1"/>
          <c:order val="1"/>
          <c:tx>
            <c:v>2 полугодие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успеваемость!$A$34:$A$39</c:f>
              <c:strCache>
                <c:ptCount val="6"/>
                <c:pt idx="0">
                  <c:v>10А</c:v>
                </c:pt>
                <c:pt idx="1">
                  <c:v>10Б</c:v>
                </c:pt>
                <c:pt idx="2">
                  <c:v>10В</c:v>
                </c:pt>
                <c:pt idx="3">
                  <c:v>11А</c:v>
                </c:pt>
                <c:pt idx="4">
                  <c:v>11Б</c:v>
                </c:pt>
                <c:pt idx="5">
                  <c:v>11В</c:v>
                </c:pt>
              </c:strCache>
            </c:strRef>
          </c:cat>
          <c:val>
            <c:numRef>
              <c:f>успеваемость!$AB$34:$AB$39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ser>
          <c:idx val="2"/>
          <c:order val="2"/>
          <c:tx>
            <c:v>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успеваемость!$A$34:$A$39</c:f>
              <c:strCache>
                <c:ptCount val="6"/>
                <c:pt idx="0">
                  <c:v>10А</c:v>
                </c:pt>
                <c:pt idx="1">
                  <c:v>10Б</c:v>
                </c:pt>
                <c:pt idx="2">
                  <c:v>10В</c:v>
                </c:pt>
                <c:pt idx="3">
                  <c:v>11А</c:v>
                </c:pt>
                <c:pt idx="4">
                  <c:v>11Б</c:v>
                </c:pt>
                <c:pt idx="5">
                  <c:v>11В</c:v>
                </c:pt>
              </c:strCache>
            </c:strRef>
          </c:cat>
          <c:val>
            <c:numRef>
              <c:f>успеваемость!$AJ$34:$AJ$39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53382725"/>
        <c:axId val="10682478"/>
      </c:bar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2478"/>
        <c:crosses val="autoZero"/>
        <c:auto val="1"/>
        <c:lblOffset val="100"/>
        <c:noMultiLvlLbl val="0"/>
      </c:catAx>
      <c:valAx>
        <c:axId val="10682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82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152400</xdr:rowOff>
    </xdr:from>
    <xdr:to>
      <xdr:col>12</xdr:col>
      <xdr:colOff>647700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5029200" y="314325"/>
        <a:ext cx="40005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16</xdr:row>
      <xdr:rowOff>38100</xdr:rowOff>
    </xdr:from>
    <xdr:to>
      <xdr:col>12</xdr:col>
      <xdr:colOff>628650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5019675" y="2686050"/>
        <a:ext cx="39909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40</xdr:row>
      <xdr:rowOff>9525</xdr:rowOff>
    </xdr:from>
    <xdr:to>
      <xdr:col>12</xdr:col>
      <xdr:colOff>647700</xdr:colOff>
      <xdr:row>47</xdr:row>
      <xdr:rowOff>123825</xdr:rowOff>
    </xdr:to>
    <xdr:graphicFrame>
      <xdr:nvGraphicFramePr>
        <xdr:cNvPr id="3" name="Chart 3"/>
        <xdr:cNvGraphicFramePr/>
      </xdr:nvGraphicFramePr>
      <xdr:xfrm>
        <a:off x="4962525" y="6705600"/>
        <a:ext cx="40671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31</xdr:row>
      <xdr:rowOff>47625</xdr:rowOff>
    </xdr:from>
    <xdr:to>
      <xdr:col>12</xdr:col>
      <xdr:colOff>352425</xdr:colOff>
      <xdr:row>39</xdr:row>
      <xdr:rowOff>123825</xdr:rowOff>
    </xdr:to>
    <xdr:graphicFrame>
      <xdr:nvGraphicFramePr>
        <xdr:cNvPr id="4" name="Chart 5"/>
        <xdr:cNvGraphicFramePr/>
      </xdr:nvGraphicFramePr>
      <xdr:xfrm>
        <a:off x="5086350" y="5124450"/>
        <a:ext cx="3648075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C44" sqref="C44"/>
    </sheetView>
  </sheetViews>
  <sheetFormatPr defaultColWidth="9.00390625" defaultRowHeight="12.75"/>
  <cols>
    <col min="1" max="1" width="3.125" style="0" customWidth="1"/>
    <col min="2" max="2" width="9.125" style="1" customWidth="1"/>
    <col min="3" max="3" width="11.00390625" style="1" customWidth="1"/>
    <col min="4" max="4" width="10.875" style="1" customWidth="1"/>
    <col min="5" max="5" width="11.125" style="1" customWidth="1"/>
    <col min="6" max="6" width="10.625" style="1" customWidth="1"/>
    <col min="7" max="7" width="9.125" style="1" customWidth="1"/>
  </cols>
  <sheetData>
    <row r="1" spans="3:7" ht="12.7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3:8" ht="12.75">
      <c r="C2" s="1" t="s">
        <v>11</v>
      </c>
      <c r="D2" s="1" t="s">
        <v>11</v>
      </c>
      <c r="E2" s="1" t="s">
        <v>11</v>
      </c>
      <c r="F2" s="1" t="s">
        <v>11</v>
      </c>
      <c r="G2" s="1" t="s">
        <v>11</v>
      </c>
      <c r="H2" t="s">
        <v>11</v>
      </c>
    </row>
    <row r="3" spans="1:7" ht="12.75">
      <c r="A3">
        <v>1</v>
      </c>
      <c r="B3" s="17" t="s">
        <v>5</v>
      </c>
      <c r="C3" s="17">
        <v>25</v>
      </c>
      <c r="D3" s="17">
        <v>24</v>
      </c>
      <c r="E3" s="17">
        <v>24</v>
      </c>
      <c r="F3" s="17">
        <v>24</v>
      </c>
      <c r="G3" s="17">
        <v>24</v>
      </c>
    </row>
    <row r="4" spans="1:7" ht="12.75">
      <c r="A4">
        <f>A3+1</f>
        <v>2</v>
      </c>
      <c r="B4" s="17" t="s">
        <v>6</v>
      </c>
      <c r="C4" s="17">
        <v>25</v>
      </c>
      <c r="D4" s="17">
        <v>27</v>
      </c>
      <c r="E4" s="17">
        <v>27</v>
      </c>
      <c r="F4" s="17">
        <v>27</v>
      </c>
      <c r="G4" s="17">
        <v>27</v>
      </c>
    </row>
    <row r="5" spans="1:7" ht="12.75">
      <c r="A5">
        <f aca="true" t="shared" si="0" ref="A5:A14">A4+1</f>
        <v>3</v>
      </c>
      <c r="B5" s="17" t="s">
        <v>7</v>
      </c>
      <c r="C5" s="17">
        <v>25</v>
      </c>
      <c r="D5" s="17">
        <v>26</v>
      </c>
      <c r="E5" s="17">
        <v>26</v>
      </c>
      <c r="F5" s="17">
        <v>26</v>
      </c>
      <c r="G5" s="17">
        <v>26</v>
      </c>
    </row>
    <row r="6" spans="1:7" ht="12.75">
      <c r="A6">
        <f t="shared" si="0"/>
        <v>4</v>
      </c>
      <c r="B6" s="17" t="s">
        <v>8</v>
      </c>
      <c r="C6" s="17">
        <v>26</v>
      </c>
      <c r="D6" s="17">
        <v>25</v>
      </c>
      <c r="E6" s="17">
        <v>25</v>
      </c>
      <c r="F6" s="17">
        <v>25</v>
      </c>
      <c r="G6" s="17">
        <v>25</v>
      </c>
    </row>
    <row r="7" spans="1:7" ht="12.75">
      <c r="A7">
        <f t="shared" si="0"/>
        <v>5</v>
      </c>
      <c r="B7" s="17" t="s">
        <v>10</v>
      </c>
      <c r="C7" s="17">
        <v>25</v>
      </c>
      <c r="D7" s="17">
        <v>25</v>
      </c>
      <c r="E7" s="17">
        <v>25</v>
      </c>
      <c r="F7" s="17">
        <v>25</v>
      </c>
      <c r="G7" s="17">
        <v>25</v>
      </c>
    </row>
    <row r="8" spans="1:7" ht="12.75">
      <c r="A8">
        <f t="shared" si="0"/>
        <v>6</v>
      </c>
      <c r="B8" s="17" t="s">
        <v>9</v>
      </c>
      <c r="C8" s="17">
        <v>25</v>
      </c>
      <c r="D8" s="17">
        <v>26</v>
      </c>
      <c r="E8" s="17">
        <v>26</v>
      </c>
      <c r="F8" s="17">
        <v>26</v>
      </c>
      <c r="G8" s="17">
        <v>26</v>
      </c>
    </row>
    <row r="9" spans="1:7" ht="12.75">
      <c r="A9">
        <f>A8+1</f>
        <v>7</v>
      </c>
      <c r="B9" s="17" t="s">
        <v>12</v>
      </c>
      <c r="C9" s="17">
        <v>25</v>
      </c>
      <c r="D9" s="17">
        <v>25</v>
      </c>
      <c r="E9" s="17">
        <v>25</v>
      </c>
      <c r="F9" s="17">
        <v>25</v>
      </c>
      <c r="G9" s="17">
        <v>25</v>
      </c>
    </row>
    <row r="10" spans="1:7" ht="12.75">
      <c r="A10">
        <f t="shared" si="0"/>
        <v>8</v>
      </c>
      <c r="B10" s="17" t="s">
        <v>13</v>
      </c>
      <c r="C10" s="17">
        <v>23</v>
      </c>
      <c r="D10" s="17">
        <v>24</v>
      </c>
      <c r="E10" s="17">
        <v>24</v>
      </c>
      <c r="F10" s="17">
        <v>24</v>
      </c>
      <c r="G10" s="17">
        <v>24</v>
      </c>
    </row>
    <row r="11" spans="1:7" ht="12.75">
      <c r="A11">
        <f t="shared" si="0"/>
        <v>9</v>
      </c>
      <c r="B11" s="17" t="s">
        <v>14</v>
      </c>
      <c r="C11" s="17">
        <v>25</v>
      </c>
      <c r="D11" s="17">
        <v>25</v>
      </c>
      <c r="E11" s="17">
        <v>25</v>
      </c>
      <c r="F11" s="17">
        <v>25</v>
      </c>
      <c r="G11" s="17">
        <v>25</v>
      </c>
    </row>
    <row r="12" spans="1:7" ht="12.75">
      <c r="A12">
        <f>A11+1</f>
        <v>10</v>
      </c>
      <c r="B12" s="17" t="s">
        <v>15</v>
      </c>
      <c r="C12" s="17">
        <v>26</v>
      </c>
      <c r="D12" s="17">
        <v>26</v>
      </c>
      <c r="E12" s="17">
        <v>26</v>
      </c>
      <c r="F12" s="17">
        <v>23</v>
      </c>
      <c r="G12" s="17">
        <v>23</v>
      </c>
    </row>
    <row r="13" spans="1:7" ht="12.75">
      <c r="A13">
        <f t="shared" si="0"/>
        <v>11</v>
      </c>
      <c r="B13" s="17" t="s">
        <v>16</v>
      </c>
      <c r="C13" s="17">
        <v>27</v>
      </c>
      <c r="D13" s="17">
        <v>26</v>
      </c>
      <c r="E13" s="17">
        <v>26</v>
      </c>
      <c r="F13" s="17">
        <v>26</v>
      </c>
      <c r="G13" s="17">
        <v>26</v>
      </c>
    </row>
    <row r="14" spans="1:7" ht="12.75">
      <c r="A14">
        <f t="shared" si="0"/>
        <v>12</v>
      </c>
      <c r="B14" s="17" t="s">
        <v>17</v>
      </c>
      <c r="C14" s="17">
        <v>28</v>
      </c>
      <c r="D14" s="17">
        <v>27</v>
      </c>
      <c r="E14" s="17">
        <v>27</v>
      </c>
      <c r="F14" s="17">
        <v>27</v>
      </c>
      <c r="G14" s="17">
        <v>27</v>
      </c>
    </row>
    <row r="15" spans="2:7" ht="12.75">
      <c r="B15" s="18" t="s">
        <v>43</v>
      </c>
      <c r="C15" s="17">
        <f>SUM(C3:C14)</f>
        <v>305</v>
      </c>
      <c r="D15" s="17">
        <f>SUM(D3:D14)</f>
        <v>306</v>
      </c>
      <c r="E15" s="17">
        <f>SUM(E3:E14)</f>
        <v>306</v>
      </c>
      <c r="F15" s="17">
        <f>SUM(F3:F14)</f>
        <v>303</v>
      </c>
      <c r="G15" s="17">
        <f>SUM(G3:G14)</f>
        <v>303</v>
      </c>
    </row>
    <row r="16" spans="2:7" ht="17.25" customHeight="1">
      <c r="B16" s="18" t="s">
        <v>44</v>
      </c>
      <c r="C16" s="19">
        <f>AVERAGE(C3:C14)</f>
        <v>25.416666666666668</v>
      </c>
      <c r="D16" s="19">
        <f>AVERAGE(D3:D14)</f>
        <v>25.5</v>
      </c>
      <c r="E16" s="19">
        <f>AVERAGE(E3:E14)</f>
        <v>25.5</v>
      </c>
      <c r="F16" s="19">
        <f>AVERAGE(F3:F14)</f>
        <v>25.25</v>
      </c>
      <c r="G16" s="19">
        <f>AVERAGE(G3:G14)</f>
        <v>25.25</v>
      </c>
    </row>
    <row r="17" spans="1:7" ht="12.75">
      <c r="A17">
        <f>A14+1</f>
        <v>13</v>
      </c>
      <c r="B17" s="17" t="s">
        <v>18</v>
      </c>
      <c r="C17" s="17">
        <v>26</v>
      </c>
      <c r="D17" s="17">
        <v>26</v>
      </c>
      <c r="E17" s="17">
        <v>26</v>
      </c>
      <c r="F17" s="17">
        <v>26</v>
      </c>
      <c r="G17" s="17">
        <v>26</v>
      </c>
    </row>
    <row r="18" spans="1:7" ht="12.75">
      <c r="A18">
        <f>A17+1</f>
        <v>14</v>
      </c>
      <c r="B18" s="17" t="s">
        <v>19</v>
      </c>
      <c r="C18" s="17">
        <v>24</v>
      </c>
      <c r="D18" s="17">
        <v>24</v>
      </c>
      <c r="E18" s="17">
        <v>24</v>
      </c>
      <c r="F18" s="17">
        <v>24</v>
      </c>
      <c r="G18" s="17">
        <v>24</v>
      </c>
    </row>
    <row r="19" spans="1:7" ht="12.75">
      <c r="A19">
        <f aca="true" t="shared" si="1" ref="A19:A31">A18+1</f>
        <v>15</v>
      </c>
      <c r="B19" s="17" t="s">
        <v>20</v>
      </c>
      <c r="C19" s="17">
        <v>23</v>
      </c>
      <c r="D19" s="17">
        <v>23</v>
      </c>
      <c r="E19" s="17">
        <v>23</v>
      </c>
      <c r="F19" s="17">
        <v>24</v>
      </c>
      <c r="G19" s="17">
        <v>24</v>
      </c>
    </row>
    <row r="20" spans="1:7" ht="12.75">
      <c r="A20">
        <f t="shared" si="1"/>
        <v>16</v>
      </c>
      <c r="B20" s="17" t="s">
        <v>21</v>
      </c>
      <c r="C20" s="17">
        <v>26</v>
      </c>
      <c r="D20" s="17">
        <v>26</v>
      </c>
      <c r="E20" s="17">
        <v>26</v>
      </c>
      <c r="F20" s="17">
        <v>26</v>
      </c>
      <c r="G20" s="17">
        <v>26</v>
      </c>
    </row>
    <row r="21" spans="1:7" ht="12.75">
      <c r="A21">
        <f t="shared" si="1"/>
        <v>17</v>
      </c>
      <c r="B21" s="17" t="s">
        <v>22</v>
      </c>
      <c r="C21" s="17">
        <v>27</v>
      </c>
      <c r="D21" s="17">
        <v>27</v>
      </c>
      <c r="E21" s="17">
        <v>27</v>
      </c>
      <c r="F21" s="17">
        <v>27</v>
      </c>
      <c r="G21" s="17">
        <v>27</v>
      </c>
    </row>
    <row r="22" spans="1:7" ht="12.75">
      <c r="A22">
        <f t="shared" si="1"/>
        <v>18</v>
      </c>
      <c r="B22" s="17" t="s">
        <v>23</v>
      </c>
      <c r="C22" s="17">
        <v>25</v>
      </c>
      <c r="D22" s="17">
        <v>25</v>
      </c>
      <c r="E22" s="17">
        <v>25</v>
      </c>
      <c r="F22" s="17">
        <v>25</v>
      </c>
      <c r="G22" s="17">
        <v>25</v>
      </c>
    </row>
    <row r="23" spans="1:7" ht="12.75">
      <c r="A23">
        <f>A22+1</f>
        <v>19</v>
      </c>
      <c r="B23" s="17" t="s">
        <v>24</v>
      </c>
      <c r="C23" s="17">
        <v>25</v>
      </c>
      <c r="D23" s="17">
        <v>25</v>
      </c>
      <c r="E23" s="17">
        <v>25</v>
      </c>
      <c r="F23" s="17">
        <v>26</v>
      </c>
      <c r="G23" s="17">
        <v>26</v>
      </c>
    </row>
    <row r="24" spans="1:7" ht="12.75">
      <c r="A24">
        <f t="shared" si="1"/>
        <v>20</v>
      </c>
      <c r="B24" s="17" t="s">
        <v>25</v>
      </c>
      <c r="C24" s="17">
        <v>25</v>
      </c>
      <c r="D24" s="17">
        <v>24</v>
      </c>
      <c r="E24" s="17">
        <v>24</v>
      </c>
      <c r="F24" s="17">
        <v>25</v>
      </c>
      <c r="G24" s="17">
        <v>25</v>
      </c>
    </row>
    <row r="25" spans="1:7" ht="12.75">
      <c r="A25">
        <f t="shared" si="1"/>
        <v>21</v>
      </c>
      <c r="B25" s="17" t="s">
        <v>26</v>
      </c>
      <c r="C25" s="17">
        <v>25</v>
      </c>
      <c r="D25" s="17">
        <v>25</v>
      </c>
      <c r="E25" s="17">
        <v>25</v>
      </c>
      <c r="F25" s="17">
        <v>26</v>
      </c>
      <c r="G25" s="17">
        <v>26</v>
      </c>
    </row>
    <row r="26" spans="1:7" ht="12.75">
      <c r="A26">
        <f t="shared" si="1"/>
        <v>22</v>
      </c>
      <c r="B26" s="17" t="s">
        <v>27</v>
      </c>
      <c r="C26" s="17">
        <v>25</v>
      </c>
      <c r="D26" s="17">
        <v>23</v>
      </c>
      <c r="E26" s="17">
        <v>23</v>
      </c>
      <c r="F26" s="17">
        <v>23</v>
      </c>
      <c r="G26" s="17">
        <v>23</v>
      </c>
    </row>
    <row r="27" spans="1:7" ht="12.75">
      <c r="A27">
        <f t="shared" si="1"/>
        <v>23</v>
      </c>
      <c r="B27" s="17" t="s">
        <v>28</v>
      </c>
      <c r="C27" s="17">
        <v>25</v>
      </c>
      <c r="D27" s="17">
        <v>25</v>
      </c>
      <c r="E27" s="17">
        <v>25</v>
      </c>
      <c r="F27" s="17">
        <v>25</v>
      </c>
      <c r="G27" s="17">
        <v>25</v>
      </c>
    </row>
    <row r="28" spans="1:7" ht="12.75">
      <c r="A28">
        <f t="shared" si="1"/>
        <v>24</v>
      </c>
      <c r="B28" s="17" t="s">
        <v>29</v>
      </c>
      <c r="C28" s="17">
        <v>25</v>
      </c>
      <c r="D28" s="17">
        <v>25</v>
      </c>
      <c r="E28" s="17">
        <v>25</v>
      </c>
      <c r="F28" s="17">
        <v>25</v>
      </c>
      <c r="G28" s="17">
        <v>25</v>
      </c>
    </row>
    <row r="29" spans="1:7" ht="12.75">
      <c r="A29">
        <f t="shared" si="1"/>
        <v>25</v>
      </c>
      <c r="B29" s="17" t="s">
        <v>30</v>
      </c>
      <c r="C29" s="17">
        <v>23</v>
      </c>
      <c r="D29" s="17">
        <v>25</v>
      </c>
      <c r="E29" s="17">
        <v>24</v>
      </c>
      <c r="F29" s="17">
        <v>25</v>
      </c>
      <c r="G29" s="17">
        <v>25</v>
      </c>
    </row>
    <row r="30" spans="1:7" ht="12.75">
      <c r="A30">
        <f t="shared" si="1"/>
        <v>26</v>
      </c>
      <c r="B30" s="17" t="s">
        <v>31</v>
      </c>
      <c r="C30" s="17">
        <v>25</v>
      </c>
      <c r="D30" s="17">
        <v>25</v>
      </c>
      <c r="E30" s="17">
        <v>25</v>
      </c>
      <c r="F30" s="17">
        <v>25</v>
      </c>
      <c r="G30" s="17">
        <v>25</v>
      </c>
    </row>
    <row r="31" spans="1:7" ht="12.75">
      <c r="A31">
        <f t="shared" si="1"/>
        <v>27</v>
      </c>
      <c r="B31" s="17" t="s">
        <v>32</v>
      </c>
      <c r="C31" s="17">
        <v>26</v>
      </c>
      <c r="D31" s="17">
        <v>26</v>
      </c>
      <c r="E31" s="17">
        <v>26</v>
      </c>
      <c r="F31" s="17">
        <v>26</v>
      </c>
      <c r="G31" s="17">
        <v>26</v>
      </c>
    </row>
    <row r="32" spans="2:7" ht="12.75">
      <c r="B32" s="18" t="s">
        <v>41</v>
      </c>
      <c r="C32" s="17">
        <f>SUM(C17:C31)</f>
        <v>375</v>
      </c>
      <c r="D32" s="17">
        <f>SUM(D17:D31)</f>
        <v>374</v>
      </c>
      <c r="E32" s="17">
        <f>SUM(E17:E31)</f>
        <v>373</v>
      </c>
      <c r="F32" s="17">
        <f>SUM(F17:F31)</f>
        <v>378</v>
      </c>
      <c r="G32" s="17">
        <f>SUM(G17:G31)</f>
        <v>378</v>
      </c>
    </row>
    <row r="33" spans="2:7" ht="25.5">
      <c r="B33" s="18" t="s">
        <v>44</v>
      </c>
      <c r="C33" s="19">
        <f>AVERAGE(C17:C31)</f>
        <v>25</v>
      </c>
      <c r="D33" s="19">
        <f>AVERAGE(D17:D31)</f>
        <v>24.933333333333334</v>
      </c>
      <c r="E33" s="19">
        <f>AVERAGE(E17:E31)</f>
        <v>24.866666666666667</v>
      </c>
      <c r="F33" s="19">
        <f>AVERAGE(F17:F31)</f>
        <v>25.2</v>
      </c>
      <c r="G33" s="19">
        <f>AVERAGE(G17:G31)</f>
        <v>25.2</v>
      </c>
    </row>
    <row r="34" spans="1:7" ht="12.75">
      <c r="A34">
        <f>A31+1</f>
        <v>28</v>
      </c>
      <c r="B34" s="17" t="s">
        <v>33</v>
      </c>
      <c r="C34" s="17">
        <v>27</v>
      </c>
      <c r="D34" s="17">
        <v>27</v>
      </c>
      <c r="E34" s="17">
        <v>27</v>
      </c>
      <c r="F34" s="17">
        <v>27</v>
      </c>
      <c r="G34" s="17">
        <v>27</v>
      </c>
    </row>
    <row r="35" spans="1:7" ht="12.75">
      <c r="A35">
        <f>A34+1</f>
        <v>29</v>
      </c>
      <c r="B35" s="17" t="s">
        <v>34</v>
      </c>
      <c r="C35" s="17">
        <v>28</v>
      </c>
      <c r="D35" s="17">
        <v>28</v>
      </c>
      <c r="E35" s="17">
        <v>28</v>
      </c>
      <c r="F35" s="17">
        <v>28</v>
      </c>
      <c r="G35" s="17">
        <v>28</v>
      </c>
    </row>
    <row r="36" spans="1:7" ht="12.75">
      <c r="A36">
        <f>A35+1</f>
        <v>30</v>
      </c>
      <c r="B36" s="17" t="s">
        <v>35</v>
      </c>
      <c r="C36" s="17">
        <v>26</v>
      </c>
      <c r="D36" s="17">
        <v>25</v>
      </c>
      <c r="E36" s="17">
        <v>25</v>
      </c>
      <c r="F36" s="17">
        <v>25</v>
      </c>
      <c r="G36" s="17">
        <v>25</v>
      </c>
    </row>
    <row r="37" spans="1:7" ht="12.75">
      <c r="A37">
        <f>A36+1</f>
        <v>31</v>
      </c>
      <c r="B37" s="17" t="s">
        <v>36</v>
      </c>
      <c r="C37" s="17">
        <v>24</v>
      </c>
      <c r="D37" s="17">
        <v>24</v>
      </c>
      <c r="E37" s="17">
        <v>24</v>
      </c>
      <c r="F37" s="17">
        <v>24</v>
      </c>
      <c r="G37" s="17">
        <v>24</v>
      </c>
    </row>
    <row r="38" spans="1:7" ht="12.75">
      <c r="A38">
        <f>A37+1</f>
        <v>32</v>
      </c>
      <c r="B38" s="17" t="s">
        <v>37</v>
      </c>
      <c r="C38" s="17">
        <v>23</v>
      </c>
      <c r="D38" s="17">
        <v>23</v>
      </c>
      <c r="E38" s="17">
        <v>23</v>
      </c>
      <c r="F38" s="17">
        <v>22</v>
      </c>
      <c r="G38" s="17">
        <v>22</v>
      </c>
    </row>
    <row r="39" spans="1:7" ht="12.75">
      <c r="A39">
        <f>A38+1</f>
        <v>33</v>
      </c>
      <c r="B39" s="17" t="s">
        <v>38</v>
      </c>
      <c r="C39" s="17">
        <v>26</v>
      </c>
      <c r="D39" s="17">
        <v>26</v>
      </c>
      <c r="E39" s="17">
        <v>26</v>
      </c>
      <c r="F39" s="17">
        <v>26</v>
      </c>
      <c r="G39" s="17">
        <v>26</v>
      </c>
    </row>
    <row r="40" spans="2:7" ht="12.75">
      <c r="B40" s="18" t="s">
        <v>42</v>
      </c>
      <c r="C40" s="17">
        <f>SUM(C34:C39)</f>
        <v>154</v>
      </c>
      <c r="D40" s="17">
        <f>SUM(D34:D39)</f>
        <v>153</v>
      </c>
      <c r="E40" s="17">
        <f>SUM(E34:E39)</f>
        <v>153</v>
      </c>
      <c r="F40" s="17">
        <f>SUM(F34:F39)</f>
        <v>152</v>
      </c>
      <c r="G40" s="17">
        <f>SUM(G34:G39)</f>
        <v>152</v>
      </c>
    </row>
    <row r="41" spans="2:7" ht="25.5">
      <c r="B41" s="18" t="s">
        <v>44</v>
      </c>
      <c r="C41" s="19">
        <f>AVERAGE(C34:C39)</f>
        <v>25.666666666666668</v>
      </c>
      <c r="D41" s="19">
        <f>AVERAGE(D34:D39)</f>
        <v>25.5</v>
      </c>
      <c r="E41" s="19">
        <f>AVERAGE(E34:E39)</f>
        <v>25.5</v>
      </c>
      <c r="F41" s="19">
        <f>AVERAGE(F34:F39)</f>
        <v>25.333333333333332</v>
      </c>
      <c r="G41" s="19">
        <f>AVERAGE(G34:G39)</f>
        <v>25.333333333333332</v>
      </c>
    </row>
    <row r="42" spans="2:7" ht="12.75">
      <c r="B42" s="17" t="s">
        <v>50</v>
      </c>
      <c r="C42" s="17">
        <f>C15+C32+C40</f>
        <v>834</v>
      </c>
      <c r="D42" s="17">
        <f>D15+D32+D40</f>
        <v>833</v>
      </c>
      <c r="E42" s="17">
        <f>E15+E32+E40</f>
        <v>832</v>
      </c>
      <c r="F42" s="17">
        <f>F15+F32+F40</f>
        <v>833</v>
      </c>
      <c r="G42" s="17">
        <f>G15+G32+G40</f>
        <v>833</v>
      </c>
    </row>
    <row r="43" spans="2:7" ht="51">
      <c r="B43" s="17" t="s">
        <v>51</v>
      </c>
      <c r="C43" s="19">
        <f>(C16+C33+C41)/3</f>
        <v>25.361111111111114</v>
      </c>
      <c r="D43" s="19">
        <f>(D16+D33+D41)/3</f>
        <v>25.311111111111114</v>
      </c>
      <c r="E43" s="19">
        <f>(E16+E33+E41)/3</f>
        <v>25.28888888888889</v>
      </c>
      <c r="F43" s="19">
        <f>(F16+F33+F41)/3</f>
        <v>25.26111111111111</v>
      </c>
      <c r="G43" s="19">
        <f>(G16+G33+G41)/3</f>
        <v>25.26111111111111</v>
      </c>
    </row>
    <row r="44" spans="2:7" ht="38.25">
      <c r="B44" s="17" t="s">
        <v>52</v>
      </c>
      <c r="C44" s="17">
        <f>$A$39</f>
        <v>33</v>
      </c>
      <c r="D44" s="17">
        <f>$A$39</f>
        <v>33</v>
      </c>
      <c r="E44" s="17">
        <f>$A$39</f>
        <v>33</v>
      </c>
      <c r="F44" s="17">
        <f>$A$39</f>
        <v>33</v>
      </c>
      <c r="G44" s="17">
        <f>$A$39</f>
        <v>33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95"/>
  <sheetViews>
    <sheetView zoomScale="115" zoomScaleNormal="115" workbookViewId="0" topLeftCell="A1">
      <pane xSplit="1" ySplit="2" topLeftCell="Y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00390625" defaultRowHeight="12.75"/>
  <cols>
    <col min="1" max="2" width="9.125" style="3" customWidth="1"/>
    <col min="3" max="3" width="6.125" style="3" customWidth="1"/>
    <col min="4" max="4" width="7.875" style="3" customWidth="1"/>
    <col min="5" max="6" width="9.125" style="3" customWidth="1"/>
    <col min="7" max="7" width="9.125" style="4" customWidth="1"/>
    <col min="8" max="12" width="9.125" style="3" customWidth="1"/>
    <col min="13" max="13" width="10.625" style="3" customWidth="1"/>
    <col min="14" max="14" width="10.75390625" style="16" customWidth="1"/>
    <col min="15" max="15" width="10.875" style="16" customWidth="1"/>
    <col min="16" max="16384" width="9.125" style="3" customWidth="1"/>
  </cols>
  <sheetData>
    <row r="1" spans="1:39" s="2" customFormat="1" ht="41.25" customHeight="1">
      <c r="A1" s="37" t="s">
        <v>54</v>
      </c>
      <c r="B1" s="37" t="s">
        <v>0</v>
      </c>
      <c r="C1" s="37"/>
      <c r="D1" s="37"/>
      <c r="E1" s="37"/>
      <c r="F1" s="37"/>
      <c r="G1" s="37"/>
      <c r="H1" s="37" t="s">
        <v>1</v>
      </c>
      <c r="I1" s="37"/>
      <c r="J1" s="37"/>
      <c r="K1" s="37"/>
      <c r="L1" s="37"/>
      <c r="M1" s="37"/>
      <c r="N1" s="38" t="s">
        <v>49</v>
      </c>
      <c r="O1" s="38"/>
      <c r="P1" s="37" t="s">
        <v>2</v>
      </c>
      <c r="Q1" s="37"/>
      <c r="R1" s="37"/>
      <c r="S1" s="37"/>
      <c r="T1" s="37"/>
      <c r="U1" s="37"/>
      <c r="V1" s="37" t="s">
        <v>49</v>
      </c>
      <c r="W1" s="37"/>
      <c r="X1" s="37" t="s">
        <v>3</v>
      </c>
      <c r="Y1" s="37"/>
      <c r="Z1" s="37"/>
      <c r="AA1" s="37"/>
      <c r="AB1" s="37"/>
      <c r="AC1" s="37"/>
      <c r="AD1" s="37" t="s">
        <v>49</v>
      </c>
      <c r="AE1" s="37"/>
      <c r="AF1" s="37" t="s">
        <v>4</v>
      </c>
      <c r="AG1" s="37"/>
      <c r="AH1" s="37"/>
      <c r="AI1" s="37"/>
      <c r="AJ1" s="37"/>
      <c r="AK1" s="37"/>
      <c r="AL1" s="37" t="s">
        <v>58</v>
      </c>
      <c r="AM1" s="37"/>
    </row>
    <row r="2" spans="1:39" s="2" customFormat="1" ht="29.25" customHeight="1">
      <c r="A2" s="37"/>
      <c r="B2" s="6" t="s">
        <v>45</v>
      </c>
      <c r="C2" s="6" t="s">
        <v>46</v>
      </c>
      <c r="D2" s="6" t="s">
        <v>47</v>
      </c>
      <c r="E2" s="6" t="s">
        <v>48</v>
      </c>
      <c r="F2" s="6" t="s">
        <v>39</v>
      </c>
      <c r="G2" s="7" t="s">
        <v>40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39</v>
      </c>
      <c r="M2" s="7" t="s">
        <v>40</v>
      </c>
      <c r="N2" s="14" t="s">
        <v>39</v>
      </c>
      <c r="O2" s="15" t="s">
        <v>40</v>
      </c>
      <c r="P2" s="6" t="s">
        <v>45</v>
      </c>
      <c r="Q2" s="6" t="s">
        <v>46</v>
      </c>
      <c r="R2" s="6" t="s">
        <v>47</v>
      </c>
      <c r="S2" s="6" t="s">
        <v>48</v>
      </c>
      <c r="T2" s="6" t="s">
        <v>39</v>
      </c>
      <c r="U2" s="6" t="s">
        <v>40</v>
      </c>
      <c r="V2" s="6" t="s">
        <v>39</v>
      </c>
      <c r="W2" s="7" t="s">
        <v>40</v>
      </c>
      <c r="X2" s="6" t="s">
        <v>45</v>
      </c>
      <c r="Y2" s="6" t="s">
        <v>46</v>
      </c>
      <c r="Z2" s="6" t="s">
        <v>47</v>
      </c>
      <c r="AA2" s="6" t="s">
        <v>48</v>
      </c>
      <c r="AB2" s="6" t="s">
        <v>39</v>
      </c>
      <c r="AC2" s="6" t="s">
        <v>40</v>
      </c>
      <c r="AD2" s="6" t="s">
        <v>39</v>
      </c>
      <c r="AE2" s="7" t="s">
        <v>40</v>
      </c>
      <c r="AF2" s="6" t="s">
        <v>45</v>
      </c>
      <c r="AG2" s="6" t="s">
        <v>46</v>
      </c>
      <c r="AH2" s="6" t="s">
        <v>47</v>
      </c>
      <c r="AI2" s="6" t="s">
        <v>48</v>
      </c>
      <c r="AJ2" s="6" t="s">
        <v>39</v>
      </c>
      <c r="AK2" s="6" t="s">
        <v>55</v>
      </c>
      <c r="AL2" s="6" t="s">
        <v>39</v>
      </c>
      <c r="AM2" s="7" t="s">
        <v>40</v>
      </c>
    </row>
    <row r="3" spans="1:37" ht="12.75">
      <c r="A3" s="8" t="s">
        <v>5</v>
      </c>
      <c r="B3" s="13" t="s">
        <v>11</v>
      </c>
      <c r="C3" s="13" t="s">
        <v>11</v>
      </c>
      <c r="D3" s="13"/>
      <c r="E3" s="13"/>
      <c r="F3" s="8"/>
      <c r="G3" s="9"/>
      <c r="H3" s="13"/>
      <c r="I3" s="13"/>
      <c r="J3" s="13"/>
      <c r="K3" s="13"/>
      <c r="L3" s="8"/>
      <c r="M3" s="8"/>
      <c r="N3" s="14"/>
      <c r="O3" s="14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2.75">
      <c r="A4" s="8" t="s">
        <v>6</v>
      </c>
      <c r="B4" s="13"/>
      <c r="C4" s="13"/>
      <c r="D4" s="13"/>
      <c r="E4" s="13"/>
      <c r="F4" s="8"/>
      <c r="G4" s="9"/>
      <c r="H4" s="13"/>
      <c r="I4" s="13"/>
      <c r="J4" s="13"/>
      <c r="K4" s="13"/>
      <c r="L4" s="8"/>
      <c r="M4" s="8"/>
      <c r="N4" s="14"/>
      <c r="O4" s="14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2.75">
      <c r="A5" s="8" t="s">
        <v>7</v>
      </c>
      <c r="B5" s="13"/>
      <c r="C5" s="13"/>
      <c r="D5" s="13"/>
      <c r="E5" s="13"/>
      <c r="F5" s="8"/>
      <c r="G5" s="9"/>
      <c r="H5" s="13"/>
      <c r="I5" s="13"/>
      <c r="J5" s="13"/>
      <c r="K5" s="13"/>
      <c r="L5" s="8"/>
      <c r="M5" s="8"/>
      <c r="N5" s="14"/>
      <c r="O5" s="1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9" ht="22.5">
      <c r="A6" s="8" t="s">
        <v>8</v>
      </c>
      <c r="B6" s="13">
        <v>10</v>
      </c>
      <c r="C6" s="13">
        <v>8</v>
      </c>
      <c r="D6" s="13">
        <v>1</v>
      </c>
      <c r="E6" s="13">
        <v>0</v>
      </c>
      <c r="F6" s="26">
        <f>(движение!C6-успеваемость!E6)/движение!C6*100</f>
        <v>100</v>
      </c>
      <c r="G6" s="26">
        <f>((B6+C6)/движение!C6)*100</f>
        <v>69.23076923076923</v>
      </c>
      <c r="H6" s="13">
        <v>10</v>
      </c>
      <c r="I6" s="13">
        <v>5</v>
      </c>
      <c r="J6" s="13">
        <v>1</v>
      </c>
      <c r="K6" s="13">
        <v>1</v>
      </c>
      <c r="L6" s="26">
        <f>(движение!D6-успеваемость!K6)/движение!D6*100</f>
        <v>96</v>
      </c>
      <c r="M6" s="26">
        <f>((H6+I6)/движение!D6)*100</f>
        <v>60</v>
      </c>
      <c r="N6" s="29" t="str">
        <f>IF(F6&gt;L6,"снижение",IF(F6=L6,"стабильность","повышение"))</f>
        <v>снижение</v>
      </c>
      <c r="O6" s="29" t="str">
        <f>IF(G6&gt;M6,"снижение",IF(G6=M6,"стабильность","повышение"))</f>
        <v>снижение</v>
      </c>
      <c r="P6" s="13">
        <v>10</v>
      </c>
      <c r="Q6" s="13">
        <v>5</v>
      </c>
      <c r="R6" s="13">
        <v>1</v>
      </c>
      <c r="S6" s="13">
        <v>0</v>
      </c>
      <c r="T6" s="12">
        <f>(движение!E6-успеваемость!S6)/движение!E6*100</f>
        <v>100</v>
      </c>
      <c r="U6" s="12">
        <f>((P6+Q6)/движение!E6)*100</f>
        <v>60</v>
      </c>
      <c r="V6" s="29" t="str">
        <f>IF(L6&gt;T6,"снижение",IF(L6=T6,"стабильность","повышение"))</f>
        <v>повышение</v>
      </c>
      <c r="W6" s="29" t="str">
        <f>IF(M6&gt;U6,"снижение",IF(M6=U6,"стабильность","повышение"))</f>
        <v>стабильность</v>
      </c>
      <c r="X6" s="13">
        <v>10</v>
      </c>
      <c r="Y6" s="13">
        <v>5</v>
      </c>
      <c r="Z6" s="13">
        <v>1</v>
      </c>
      <c r="AA6" s="13">
        <v>0</v>
      </c>
      <c r="AB6" s="26">
        <f>(движение!F6-успеваемость!AA6)/движение!F6*100</f>
        <v>100</v>
      </c>
      <c r="AC6" s="26">
        <f>((X6+Y6)/движение!F6)*100</f>
        <v>60</v>
      </c>
      <c r="AD6" s="29" t="str">
        <f>IF(T6&gt;AB6,"снижение",IF(T6=AB6,"стабильность","повышение"))</f>
        <v>стабильность</v>
      </c>
      <c r="AE6" s="29" t="str">
        <f>IF(U6&gt;AC6,"снижение",IF(U6=AC6,"стабильность","повышение"))</f>
        <v>стабильность</v>
      </c>
      <c r="AF6" s="13">
        <v>10</v>
      </c>
      <c r="AG6" s="13">
        <v>5</v>
      </c>
      <c r="AH6" s="13">
        <v>1</v>
      </c>
      <c r="AI6" s="13">
        <v>0</v>
      </c>
      <c r="AJ6" s="26">
        <f>(движение!G6-успеваемость!AI6)/движение!G6*100</f>
        <v>100</v>
      </c>
      <c r="AK6" s="26">
        <f>((AF6+AG6)/движение!G6)*100</f>
        <v>60</v>
      </c>
      <c r="AL6" s="29" t="str">
        <f>IF(F6&gt;AJ6,"снижение",IF(F6=AJ6,"стабильность","повышение"))</f>
        <v>стабильность</v>
      </c>
      <c r="AM6" s="29" t="str">
        <f>IF(G6&gt;AK6,"снижение",IF(G6=AK6,"стабильность","повышение"))</f>
        <v>снижение</v>
      </c>
    </row>
    <row r="7" spans="1:39" ht="22.5">
      <c r="A7" s="8" t="s">
        <v>10</v>
      </c>
      <c r="B7" s="13">
        <v>12</v>
      </c>
      <c r="C7" s="13">
        <v>7</v>
      </c>
      <c r="D7" s="13">
        <v>2</v>
      </c>
      <c r="E7" s="13">
        <v>0</v>
      </c>
      <c r="F7" s="26">
        <f>(движение!C7-успеваемость!E7)/движение!C7*100</f>
        <v>100</v>
      </c>
      <c r="G7" s="26">
        <f>((B7+C7)/движение!C7)*100</f>
        <v>76</v>
      </c>
      <c r="H7" s="13">
        <v>12</v>
      </c>
      <c r="I7" s="13">
        <v>4</v>
      </c>
      <c r="J7" s="13">
        <v>2</v>
      </c>
      <c r="K7" s="13">
        <v>0</v>
      </c>
      <c r="L7" s="26">
        <f>(движение!D7-успеваемость!K7)/движение!D7*100</f>
        <v>100</v>
      </c>
      <c r="M7" s="26">
        <f>((H7+I7)/движение!D7)*100</f>
        <v>64</v>
      </c>
      <c r="N7" s="29" t="str">
        <f aca="true" t="shared" si="0" ref="N7:N15">IF(F7&gt;L7,"снижение",IF(F7=L7,"стабильность","повышение"))</f>
        <v>стабильность</v>
      </c>
      <c r="O7" s="29" t="str">
        <f aca="true" t="shared" si="1" ref="O7:O15">IF(G7&gt;M7,"снижение",IF(G7=M7,"стабильность","повышение"))</f>
        <v>снижение</v>
      </c>
      <c r="P7" s="13">
        <v>12</v>
      </c>
      <c r="Q7" s="13">
        <v>4</v>
      </c>
      <c r="R7" s="13">
        <v>2</v>
      </c>
      <c r="S7" s="13">
        <v>0</v>
      </c>
      <c r="T7" s="12">
        <f>(движение!E7-успеваемость!S7)/движение!E7*100</f>
        <v>100</v>
      </c>
      <c r="U7" s="12">
        <f>((P7+Q7)/движение!E7)*100</f>
        <v>64</v>
      </c>
      <c r="V7" s="29" t="str">
        <f aca="true" t="shared" si="2" ref="V7:V15">IF(L7&gt;T7,"снижение",IF(L7=T7,"стабильность","повышение"))</f>
        <v>стабильность</v>
      </c>
      <c r="W7" s="29" t="str">
        <f aca="true" t="shared" si="3" ref="W7:W15">IF(M7&gt;U7,"снижение",IF(M7=U7,"стабильность","повышение"))</f>
        <v>стабильность</v>
      </c>
      <c r="X7" s="13">
        <v>12</v>
      </c>
      <c r="Y7" s="13">
        <v>4</v>
      </c>
      <c r="Z7" s="13">
        <v>2</v>
      </c>
      <c r="AA7" s="13">
        <v>0</v>
      </c>
      <c r="AB7" s="26">
        <f>(движение!F7-успеваемость!AA7)/движение!F7*100</f>
        <v>100</v>
      </c>
      <c r="AC7" s="26">
        <f>((X7+Y7)/движение!F7)*100</f>
        <v>64</v>
      </c>
      <c r="AD7" s="29" t="str">
        <f aca="true" t="shared" si="4" ref="AD7:AD15">IF(T7&gt;AB7,"снижение",IF(T7=AB7,"стабильность","повышение"))</f>
        <v>стабильность</v>
      </c>
      <c r="AE7" s="29" t="str">
        <f aca="true" t="shared" si="5" ref="AE7:AE15">IF(U7&gt;AC7,"снижение",IF(U7=AC7,"стабильность","повышение"))</f>
        <v>стабильность</v>
      </c>
      <c r="AF7" s="13">
        <v>12</v>
      </c>
      <c r="AG7" s="13">
        <v>4</v>
      </c>
      <c r="AH7" s="13">
        <v>2</v>
      </c>
      <c r="AI7" s="13">
        <v>0</v>
      </c>
      <c r="AJ7" s="26">
        <f>(движение!G7-успеваемость!AI7)/движение!G7*100</f>
        <v>100</v>
      </c>
      <c r="AK7" s="26">
        <f>((AF7+AG7)/движение!G7)*100</f>
        <v>64</v>
      </c>
      <c r="AL7" s="29" t="str">
        <f aca="true" t="shared" si="6" ref="AL7:AL17">IF(F7&gt;AJ7,"снижение",IF(F7=AJ7,"стабильность","повышение"))</f>
        <v>стабильность</v>
      </c>
      <c r="AM7" s="29" t="str">
        <f aca="true" t="shared" si="7" ref="AM7:AM17">IF(G7&gt;AK7,"снижение",IF(G7=AK7,"стабильность","повышение"))</f>
        <v>снижение</v>
      </c>
    </row>
    <row r="8" spans="1:39" ht="22.5">
      <c r="A8" s="8" t="s">
        <v>9</v>
      </c>
      <c r="B8" s="13">
        <v>12</v>
      </c>
      <c r="C8" s="13">
        <v>7</v>
      </c>
      <c r="D8" s="13">
        <v>2</v>
      </c>
      <c r="E8" s="13">
        <v>0</v>
      </c>
      <c r="F8" s="26">
        <f>(движение!C8-успеваемость!E8)/движение!C8*100</f>
        <v>100</v>
      </c>
      <c r="G8" s="26">
        <f>((B8+C8)/движение!C8)*100</f>
        <v>76</v>
      </c>
      <c r="H8" s="13">
        <v>10</v>
      </c>
      <c r="I8" s="13">
        <v>4</v>
      </c>
      <c r="J8" s="13">
        <v>2</v>
      </c>
      <c r="K8" s="13">
        <v>0</v>
      </c>
      <c r="L8" s="26">
        <f>(движение!D8-успеваемость!K8)/движение!D8*100</f>
        <v>100</v>
      </c>
      <c r="M8" s="26">
        <f>((H8+I8)/движение!D8)*100</f>
        <v>53.84615384615385</v>
      </c>
      <c r="N8" s="29" t="str">
        <f t="shared" si="0"/>
        <v>стабильность</v>
      </c>
      <c r="O8" s="29" t="str">
        <f t="shared" si="1"/>
        <v>снижение</v>
      </c>
      <c r="P8" s="13">
        <v>5</v>
      </c>
      <c r="Q8" s="13">
        <v>4</v>
      </c>
      <c r="R8" s="13">
        <v>2</v>
      </c>
      <c r="S8" s="13">
        <v>0</v>
      </c>
      <c r="T8" s="12">
        <f>(движение!E8-успеваемость!S8)/движение!E8*100</f>
        <v>100</v>
      </c>
      <c r="U8" s="12">
        <f>((P8+Q8)/движение!E8)*100</f>
        <v>34.61538461538461</v>
      </c>
      <c r="V8" s="29" t="str">
        <f t="shared" si="2"/>
        <v>стабильность</v>
      </c>
      <c r="W8" s="29" t="str">
        <f t="shared" si="3"/>
        <v>снижение</v>
      </c>
      <c r="X8" s="13">
        <v>9</v>
      </c>
      <c r="Y8" s="13">
        <v>4</v>
      </c>
      <c r="Z8" s="13">
        <v>2</v>
      </c>
      <c r="AA8" s="13">
        <v>0</v>
      </c>
      <c r="AB8" s="26">
        <f>(движение!F8-успеваемость!AA8)/движение!F8*100</f>
        <v>100</v>
      </c>
      <c r="AC8" s="26">
        <f>((X8+Y8)/движение!F8)*100</f>
        <v>50</v>
      </c>
      <c r="AD8" s="29" t="str">
        <f t="shared" si="4"/>
        <v>стабильность</v>
      </c>
      <c r="AE8" s="29" t="str">
        <f t="shared" si="5"/>
        <v>повышение</v>
      </c>
      <c r="AF8" s="13">
        <v>9</v>
      </c>
      <c r="AG8" s="13">
        <v>4</v>
      </c>
      <c r="AH8" s="13">
        <v>2</v>
      </c>
      <c r="AI8" s="13">
        <v>0</v>
      </c>
      <c r="AJ8" s="26">
        <f>(движение!G8-успеваемость!AI8)/движение!G8*100</f>
        <v>100</v>
      </c>
      <c r="AK8" s="26">
        <f>((AF8+AG8)/движение!G8)*100</f>
        <v>50</v>
      </c>
      <c r="AL8" s="29" t="str">
        <f t="shared" si="6"/>
        <v>стабильность</v>
      </c>
      <c r="AM8" s="29" t="str">
        <f t="shared" si="7"/>
        <v>снижение</v>
      </c>
    </row>
    <row r="9" spans="1:39" ht="22.5">
      <c r="A9" s="8" t="s">
        <v>12</v>
      </c>
      <c r="B9" s="13">
        <v>9</v>
      </c>
      <c r="C9" s="13">
        <v>8</v>
      </c>
      <c r="D9" s="13">
        <v>2</v>
      </c>
      <c r="E9" s="13">
        <v>0</v>
      </c>
      <c r="F9" s="26">
        <f>(движение!C9-успеваемость!E9)/движение!C9*100</f>
        <v>100</v>
      </c>
      <c r="G9" s="26">
        <f>((B9+C9)/движение!C9)*100</f>
        <v>68</v>
      </c>
      <c r="H9" s="13">
        <v>9</v>
      </c>
      <c r="I9" s="13">
        <v>14</v>
      </c>
      <c r="J9" s="13">
        <v>2</v>
      </c>
      <c r="K9" s="13">
        <v>0</v>
      </c>
      <c r="L9" s="26">
        <f>(движение!D9-успеваемость!K9)/движение!D9*100</f>
        <v>100</v>
      </c>
      <c r="M9" s="26">
        <f>((H9+I9)/движение!D9)*100</f>
        <v>92</v>
      </c>
      <c r="N9" s="29" t="str">
        <f t="shared" si="0"/>
        <v>стабильность</v>
      </c>
      <c r="O9" s="29" t="str">
        <f t="shared" si="1"/>
        <v>повышение</v>
      </c>
      <c r="P9" s="13">
        <v>6</v>
      </c>
      <c r="Q9" s="13">
        <v>14</v>
      </c>
      <c r="R9" s="13">
        <v>2</v>
      </c>
      <c r="S9" s="13">
        <v>0</v>
      </c>
      <c r="T9" s="12">
        <f>(движение!E10-успеваемость!S9)/движение!E10*100</f>
        <v>100</v>
      </c>
      <c r="U9" s="12">
        <f>((P9+Q9)/движение!E10)*100</f>
        <v>83.33333333333334</v>
      </c>
      <c r="V9" s="29" t="str">
        <f t="shared" si="2"/>
        <v>стабильность</v>
      </c>
      <c r="W9" s="29" t="str">
        <f t="shared" si="3"/>
        <v>снижение</v>
      </c>
      <c r="X9" s="13">
        <v>9</v>
      </c>
      <c r="Y9" s="13">
        <v>14</v>
      </c>
      <c r="Z9" s="13">
        <v>2</v>
      </c>
      <c r="AA9" s="13">
        <v>0</v>
      </c>
      <c r="AB9" s="26">
        <f>(движение!F9-успеваемость!AA9)/движение!F9*100</f>
        <v>100</v>
      </c>
      <c r="AC9" s="26">
        <f>((X9+Y9)/движение!F9)*100</f>
        <v>92</v>
      </c>
      <c r="AD9" s="29" t="str">
        <f t="shared" si="4"/>
        <v>стабильность</v>
      </c>
      <c r="AE9" s="29" t="str">
        <f t="shared" si="5"/>
        <v>повышение</v>
      </c>
      <c r="AF9" s="13">
        <v>9</v>
      </c>
      <c r="AG9" s="13">
        <v>14</v>
      </c>
      <c r="AH9" s="13">
        <v>2</v>
      </c>
      <c r="AI9" s="13">
        <v>0</v>
      </c>
      <c r="AJ9" s="26">
        <f>(движение!G9-успеваемость!AI9)/движение!G9*100</f>
        <v>100</v>
      </c>
      <c r="AK9" s="26">
        <f>((AF9+AG9)/движение!G9)*100</f>
        <v>92</v>
      </c>
      <c r="AL9" s="29" t="str">
        <f t="shared" si="6"/>
        <v>стабильность</v>
      </c>
      <c r="AM9" s="29" t="str">
        <f t="shared" si="7"/>
        <v>повышение</v>
      </c>
    </row>
    <row r="10" spans="1:39" ht="22.5">
      <c r="A10" s="8" t="s">
        <v>13</v>
      </c>
      <c r="B10" s="13">
        <v>8</v>
      </c>
      <c r="C10" s="13">
        <v>7</v>
      </c>
      <c r="D10" s="13">
        <v>2</v>
      </c>
      <c r="E10" s="13">
        <v>0</v>
      </c>
      <c r="F10" s="26">
        <f>(движение!C10-успеваемость!E10)/движение!C10*100</f>
        <v>100</v>
      </c>
      <c r="G10" s="26">
        <f>((B10+C10)/движение!C10)*100</f>
        <v>65.21739130434783</v>
      </c>
      <c r="H10" s="13">
        <v>6</v>
      </c>
      <c r="I10" s="13">
        <v>4</v>
      </c>
      <c r="J10" s="13">
        <v>2</v>
      </c>
      <c r="K10" s="13">
        <v>0</v>
      </c>
      <c r="L10" s="26">
        <f>(движение!D10-успеваемость!K10)/движение!D10*100</f>
        <v>100</v>
      </c>
      <c r="M10" s="26">
        <f>((H10+I10)/движение!D10)*100</f>
        <v>41.66666666666667</v>
      </c>
      <c r="N10" s="29" t="str">
        <f t="shared" si="0"/>
        <v>стабильность</v>
      </c>
      <c r="O10" s="29" t="str">
        <f t="shared" si="1"/>
        <v>снижение</v>
      </c>
      <c r="P10" s="13">
        <v>7</v>
      </c>
      <c r="Q10" s="13">
        <v>4</v>
      </c>
      <c r="R10" s="13">
        <v>1</v>
      </c>
      <c r="S10" s="13">
        <v>0</v>
      </c>
      <c r="T10" s="12">
        <f>(движение!E11-успеваемость!S10)/движение!E11*100</f>
        <v>100</v>
      </c>
      <c r="U10" s="12">
        <f>((P10+Q10)/движение!E11)*100</f>
        <v>44</v>
      </c>
      <c r="V10" s="29" t="str">
        <f t="shared" si="2"/>
        <v>стабильность</v>
      </c>
      <c r="W10" s="29" t="str">
        <f t="shared" si="3"/>
        <v>повышение</v>
      </c>
      <c r="X10" s="13">
        <v>11</v>
      </c>
      <c r="Y10" s="13">
        <v>6</v>
      </c>
      <c r="Z10" s="13">
        <v>1</v>
      </c>
      <c r="AA10" s="13">
        <v>0</v>
      </c>
      <c r="AB10" s="26">
        <f>(движение!F10-успеваемость!AA10)/движение!F10*100</f>
        <v>100</v>
      </c>
      <c r="AC10" s="26">
        <f>((X10+Y10)/движение!F10)*100</f>
        <v>70.83333333333334</v>
      </c>
      <c r="AD10" s="29" t="str">
        <f t="shared" si="4"/>
        <v>стабильность</v>
      </c>
      <c r="AE10" s="29" t="str">
        <f t="shared" si="5"/>
        <v>повышение</v>
      </c>
      <c r="AF10" s="13">
        <v>11</v>
      </c>
      <c r="AG10" s="13">
        <v>6</v>
      </c>
      <c r="AH10" s="13">
        <v>1</v>
      </c>
      <c r="AI10" s="13">
        <v>0</v>
      </c>
      <c r="AJ10" s="26">
        <f>(движение!G10-успеваемость!AI10)/движение!G10*100</f>
        <v>100</v>
      </c>
      <c r="AK10" s="26">
        <f>((AF10+AG10)/движение!G10)*100</f>
        <v>70.83333333333334</v>
      </c>
      <c r="AL10" s="29" t="str">
        <f t="shared" si="6"/>
        <v>стабильность</v>
      </c>
      <c r="AM10" s="29" t="str">
        <f t="shared" si="7"/>
        <v>повышение</v>
      </c>
    </row>
    <row r="11" spans="1:39" ht="22.5">
      <c r="A11" s="8" t="s">
        <v>14</v>
      </c>
      <c r="B11" s="13">
        <v>7</v>
      </c>
      <c r="C11" s="13">
        <v>6</v>
      </c>
      <c r="D11" s="13">
        <v>2</v>
      </c>
      <c r="E11" s="13">
        <v>0</v>
      </c>
      <c r="F11" s="26">
        <f>(движение!C11-успеваемость!E11)/движение!C11*100</f>
        <v>100</v>
      </c>
      <c r="G11" s="26">
        <f>((B11+C11)/движение!C11)*100</f>
        <v>52</v>
      </c>
      <c r="H11" s="13">
        <v>7</v>
      </c>
      <c r="I11" s="13">
        <v>6</v>
      </c>
      <c r="J11" s="13">
        <v>2</v>
      </c>
      <c r="K11" s="13">
        <v>1</v>
      </c>
      <c r="L11" s="26">
        <f>(движение!D11-успеваемость!K11)/движение!D11*100</f>
        <v>96</v>
      </c>
      <c r="M11" s="26">
        <f>((H11+I11)/движение!D11)*100</f>
        <v>52</v>
      </c>
      <c r="N11" s="29" t="str">
        <f t="shared" si="0"/>
        <v>снижение</v>
      </c>
      <c r="O11" s="29" t="str">
        <f t="shared" si="1"/>
        <v>стабильность</v>
      </c>
      <c r="P11" s="13">
        <v>9</v>
      </c>
      <c r="Q11" s="13">
        <v>2</v>
      </c>
      <c r="R11" s="13">
        <v>2</v>
      </c>
      <c r="S11" s="13">
        <v>0</v>
      </c>
      <c r="T11" s="12">
        <f>(движение!E12-успеваемость!S11)/движение!E12*100</f>
        <v>100</v>
      </c>
      <c r="U11" s="12">
        <f>((P11+Q11)/движение!E12)*100</f>
        <v>42.30769230769231</v>
      </c>
      <c r="V11" s="29" t="str">
        <f t="shared" si="2"/>
        <v>повышение</v>
      </c>
      <c r="W11" s="29" t="str">
        <f t="shared" si="3"/>
        <v>снижение</v>
      </c>
      <c r="X11" s="13">
        <v>9</v>
      </c>
      <c r="Y11" s="13">
        <v>2</v>
      </c>
      <c r="Z11" s="13">
        <v>2</v>
      </c>
      <c r="AA11" s="13">
        <v>0</v>
      </c>
      <c r="AB11" s="26">
        <f>(движение!F11-успеваемость!AA11)/движение!F11*100</f>
        <v>100</v>
      </c>
      <c r="AC11" s="26">
        <f>((X11+Y11)/движение!F11)*100</f>
        <v>44</v>
      </c>
      <c r="AD11" s="29" t="str">
        <f t="shared" si="4"/>
        <v>стабильность</v>
      </c>
      <c r="AE11" s="29" t="str">
        <f t="shared" si="5"/>
        <v>повышение</v>
      </c>
      <c r="AF11" s="13">
        <v>9</v>
      </c>
      <c r="AG11" s="13">
        <v>2</v>
      </c>
      <c r="AH11" s="13">
        <v>2</v>
      </c>
      <c r="AI11" s="13">
        <v>0</v>
      </c>
      <c r="AJ11" s="26">
        <f>(движение!G11-успеваемость!AI11)/движение!G11*100</f>
        <v>100</v>
      </c>
      <c r="AK11" s="26">
        <f>((AF11+AG11)/движение!G11)*100</f>
        <v>44</v>
      </c>
      <c r="AL11" s="29" t="str">
        <f t="shared" si="6"/>
        <v>стабильность</v>
      </c>
      <c r="AM11" s="29" t="str">
        <f t="shared" si="7"/>
        <v>снижение</v>
      </c>
    </row>
    <row r="12" spans="1:39" ht="22.5">
      <c r="A12" s="8" t="s">
        <v>15</v>
      </c>
      <c r="B12" s="13">
        <v>6</v>
      </c>
      <c r="C12" s="13">
        <v>6</v>
      </c>
      <c r="D12" s="13">
        <v>2</v>
      </c>
      <c r="E12" s="13">
        <v>0</v>
      </c>
      <c r="F12" s="26">
        <f>(движение!C12-успеваемость!E12)/движение!C12*100</f>
        <v>100</v>
      </c>
      <c r="G12" s="26">
        <f>((B12+C12)/движение!C12)*100</f>
        <v>46.15384615384615</v>
      </c>
      <c r="H12" s="13">
        <v>6</v>
      </c>
      <c r="I12" s="13">
        <v>10</v>
      </c>
      <c r="J12" s="13">
        <v>2</v>
      </c>
      <c r="K12" s="13">
        <v>1</v>
      </c>
      <c r="L12" s="26">
        <f>(движение!D12-успеваемость!K12)/движение!D12*100</f>
        <v>96.15384615384616</v>
      </c>
      <c r="M12" s="26">
        <f>((H12+I12)/движение!D12)*100</f>
        <v>61.53846153846154</v>
      </c>
      <c r="N12" s="29" t="str">
        <f t="shared" si="0"/>
        <v>снижение</v>
      </c>
      <c r="O12" s="29" t="str">
        <f t="shared" si="1"/>
        <v>повышение</v>
      </c>
      <c r="P12" s="13">
        <v>8</v>
      </c>
      <c r="Q12" s="13">
        <v>10</v>
      </c>
      <c r="R12" s="13">
        <v>2</v>
      </c>
      <c r="S12" s="13">
        <v>0</v>
      </c>
      <c r="T12" s="12">
        <f>(движение!E12-успеваемость!S12)/движение!E12*100</f>
        <v>100</v>
      </c>
      <c r="U12" s="12">
        <f>((P12+Q12)/движение!E12)*100</f>
        <v>69.23076923076923</v>
      </c>
      <c r="V12" s="29" t="str">
        <f t="shared" si="2"/>
        <v>повышение</v>
      </c>
      <c r="W12" s="29" t="str">
        <f t="shared" si="3"/>
        <v>повышение</v>
      </c>
      <c r="X12" s="13">
        <v>8</v>
      </c>
      <c r="Y12" s="13">
        <v>10</v>
      </c>
      <c r="Z12" s="13">
        <v>2</v>
      </c>
      <c r="AA12" s="13">
        <v>0</v>
      </c>
      <c r="AB12" s="26">
        <f>(движение!F12-успеваемость!AA12)/движение!F12*100</f>
        <v>100</v>
      </c>
      <c r="AC12" s="26">
        <f>((X12+Y12)/движение!F12)*100</f>
        <v>78.26086956521739</v>
      </c>
      <c r="AD12" s="29" t="str">
        <f t="shared" si="4"/>
        <v>стабильность</v>
      </c>
      <c r="AE12" s="29" t="str">
        <f t="shared" si="5"/>
        <v>повышение</v>
      </c>
      <c r="AF12" s="13">
        <v>8</v>
      </c>
      <c r="AG12" s="13">
        <v>10</v>
      </c>
      <c r="AH12" s="13">
        <v>2</v>
      </c>
      <c r="AI12" s="13">
        <v>0</v>
      </c>
      <c r="AJ12" s="26">
        <f>(движение!G12-успеваемость!AI12)/движение!G12*100</f>
        <v>100</v>
      </c>
      <c r="AK12" s="26">
        <f>((AF12+AG12)/движение!G12)*100</f>
        <v>78.26086956521739</v>
      </c>
      <c r="AL12" s="29" t="str">
        <f t="shared" si="6"/>
        <v>стабильность</v>
      </c>
      <c r="AM12" s="29" t="str">
        <f t="shared" si="7"/>
        <v>повышение</v>
      </c>
    </row>
    <row r="13" spans="1:39" ht="22.5">
      <c r="A13" s="8" t="s">
        <v>16</v>
      </c>
      <c r="B13" s="13">
        <v>6</v>
      </c>
      <c r="C13" s="13">
        <v>6</v>
      </c>
      <c r="D13" s="13">
        <v>2</v>
      </c>
      <c r="E13" s="13">
        <v>0</v>
      </c>
      <c r="F13" s="26">
        <f>(движение!C13-успеваемость!E13)/движение!C13*100</f>
        <v>100</v>
      </c>
      <c r="G13" s="26">
        <f>((B13+C13)/движение!C13)*100</f>
        <v>44.44444444444444</v>
      </c>
      <c r="H13" s="13">
        <v>5</v>
      </c>
      <c r="I13" s="13">
        <v>4</v>
      </c>
      <c r="J13" s="13">
        <v>2</v>
      </c>
      <c r="K13" s="13">
        <v>1</v>
      </c>
      <c r="L13" s="26">
        <f>(движение!D13-успеваемость!K13)/движение!D13*100</f>
        <v>96.15384615384616</v>
      </c>
      <c r="M13" s="26">
        <f>((H13+I13)/движение!D13)*100</f>
        <v>34.61538461538461</v>
      </c>
      <c r="N13" s="29" t="str">
        <f t="shared" si="0"/>
        <v>снижение</v>
      </c>
      <c r="O13" s="29" t="str">
        <f t="shared" si="1"/>
        <v>снижение</v>
      </c>
      <c r="P13" s="13">
        <v>7</v>
      </c>
      <c r="Q13" s="13">
        <v>4</v>
      </c>
      <c r="R13" s="13">
        <v>2</v>
      </c>
      <c r="S13" s="13">
        <v>0</v>
      </c>
      <c r="T13" s="12">
        <f>(движение!E13-успеваемость!S13)/движение!E13*100</f>
        <v>100</v>
      </c>
      <c r="U13" s="12">
        <f>((P13+Q13)/движение!E13)*100</f>
        <v>42.30769230769231</v>
      </c>
      <c r="V13" s="29" t="str">
        <f t="shared" si="2"/>
        <v>повышение</v>
      </c>
      <c r="W13" s="29" t="str">
        <f t="shared" si="3"/>
        <v>повышение</v>
      </c>
      <c r="X13" s="13">
        <v>7</v>
      </c>
      <c r="Y13" s="13">
        <v>10</v>
      </c>
      <c r="Z13" s="13">
        <v>2</v>
      </c>
      <c r="AA13" s="13">
        <v>0</v>
      </c>
      <c r="AB13" s="26">
        <f>(движение!F13-успеваемость!AA13)/движение!F13*100</f>
        <v>100</v>
      </c>
      <c r="AC13" s="26">
        <f>((X13+Y13)/движение!F13)*100</f>
        <v>65.38461538461539</v>
      </c>
      <c r="AD13" s="29" t="str">
        <f t="shared" si="4"/>
        <v>стабильность</v>
      </c>
      <c r="AE13" s="29" t="str">
        <f t="shared" si="5"/>
        <v>повышение</v>
      </c>
      <c r="AF13" s="13">
        <v>7</v>
      </c>
      <c r="AG13" s="13">
        <v>10</v>
      </c>
      <c r="AH13" s="13">
        <v>2</v>
      </c>
      <c r="AI13" s="13">
        <v>0</v>
      </c>
      <c r="AJ13" s="26">
        <f>(движение!G13-успеваемость!AI13)/движение!G13*100</f>
        <v>100</v>
      </c>
      <c r="AK13" s="26">
        <f>((AF13+AG13)/движение!G13)*100</f>
        <v>65.38461538461539</v>
      </c>
      <c r="AL13" s="29" t="str">
        <f t="shared" si="6"/>
        <v>стабильность</v>
      </c>
      <c r="AM13" s="29" t="str">
        <f t="shared" si="7"/>
        <v>повышение</v>
      </c>
    </row>
    <row r="14" spans="1:39" ht="22.5">
      <c r="A14" s="8" t="s">
        <v>17</v>
      </c>
      <c r="B14" s="13">
        <v>4</v>
      </c>
      <c r="C14" s="13">
        <v>6</v>
      </c>
      <c r="D14" s="13">
        <v>2</v>
      </c>
      <c r="E14" s="13">
        <v>0</v>
      </c>
      <c r="F14" s="26">
        <f>(движение!C14-успеваемость!E14)/движение!C14*100</f>
        <v>100</v>
      </c>
      <c r="G14" s="26">
        <f>((B14+C14)/движение!C14)*100</f>
        <v>35.714285714285715</v>
      </c>
      <c r="H14" s="13">
        <v>5</v>
      </c>
      <c r="I14" s="13">
        <v>8</v>
      </c>
      <c r="J14" s="13">
        <v>2</v>
      </c>
      <c r="K14" s="13">
        <v>0</v>
      </c>
      <c r="L14" s="26">
        <f>(движение!D14-успеваемость!K14)/движение!D14*100</f>
        <v>100</v>
      </c>
      <c r="M14" s="26">
        <f>((H14+I14)/движение!D14)*100</f>
        <v>48.148148148148145</v>
      </c>
      <c r="N14" s="29" t="str">
        <f t="shared" si="0"/>
        <v>стабильность</v>
      </c>
      <c r="O14" s="29" t="str">
        <f t="shared" si="1"/>
        <v>повышение</v>
      </c>
      <c r="P14" s="13">
        <v>6</v>
      </c>
      <c r="Q14" s="13">
        <v>8</v>
      </c>
      <c r="R14" s="13">
        <v>2</v>
      </c>
      <c r="S14" s="13">
        <v>0</v>
      </c>
      <c r="T14" s="12">
        <f>(движение!E14-успеваемость!S14)/движение!E14*100</f>
        <v>100</v>
      </c>
      <c r="U14" s="12">
        <f>((P14+Q14)/движение!E14)*100</f>
        <v>51.85185185185185</v>
      </c>
      <c r="V14" s="29" t="str">
        <f t="shared" si="2"/>
        <v>стабильность</v>
      </c>
      <c r="W14" s="29" t="str">
        <f t="shared" si="3"/>
        <v>повышение</v>
      </c>
      <c r="X14" s="13">
        <v>7</v>
      </c>
      <c r="Y14" s="13">
        <v>20</v>
      </c>
      <c r="Z14" s="13">
        <v>0</v>
      </c>
      <c r="AA14" s="13">
        <v>0</v>
      </c>
      <c r="AB14" s="26">
        <f>(движение!F14-успеваемость!AA14)/движение!F14*100</f>
        <v>100</v>
      </c>
      <c r="AC14" s="26">
        <f>((X14+Y14)/движение!F14)*100</f>
        <v>100</v>
      </c>
      <c r="AD14" s="29" t="str">
        <f t="shared" si="4"/>
        <v>стабильность</v>
      </c>
      <c r="AE14" s="29" t="str">
        <f t="shared" si="5"/>
        <v>повышение</v>
      </c>
      <c r="AF14" s="13">
        <v>7</v>
      </c>
      <c r="AG14" s="13">
        <v>20</v>
      </c>
      <c r="AH14" s="13">
        <v>0</v>
      </c>
      <c r="AI14" s="13">
        <v>0</v>
      </c>
      <c r="AJ14" s="26">
        <f>(движение!G14-успеваемость!AI14)/движение!G14*100</f>
        <v>100</v>
      </c>
      <c r="AK14" s="26">
        <f>((AF14+AG14)/движение!G14)*100</f>
        <v>100</v>
      </c>
      <c r="AL14" s="29" t="str">
        <f t="shared" si="6"/>
        <v>стабильность</v>
      </c>
      <c r="AM14" s="29" t="str">
        <f t="shared" si="7"/>
        <v>повышение</v>
      </c>
    </row>
    <row r="15" spans="1:39" s="5" customFormat="1" ht="22.5">
      <c r="A15" s="10" t="s">
        <v>53</v>
      </c>
      <c r="B15" s="11">
        <f>SUM(B6:B14)</f>
        <v>74</v>
      </c>
      <c r="C15" s="11">
        <f>SUM(C6:C14)</f>
        <v>61</v>
      </c>
      <c r="D15" s="11">
        <f>SUM(D6:D14)</f>
        <v>17</v>
      </c>
      <c r="E15" s="11">
        <f>SUM(E6:E14)</f>
        <v>0</v>
      </c>
      <c r="F15" s="26">
        <f>(движение!C15-успеваемость!E15)/движение!C15*100</f>
        <v>100</v>
      </c>
      <c r="G15" s="26">
        <f>((B15+C15)/движение!C15)*100</f>
        <v>44.26229508196721</v>
      </c>
      <c r="H15" s="11">
        <f>SUM(H6:H14)</f>
        <v>70</v>
      </c>
      <c r="I15" s="11">
        <f>SUM(I6:I14)</f>
        <v>59</v>
      </c>
      <c r="J15" s="11">
        <f>SUM(J6:J14)</f>
        <v>17</v>
      </c>
      <c r="K15" s="11">
        <f>SUM(K6:K14)</f>
        <v>4</v>
      </c>
      <c r="L15" s="26">
        <f>(движение!D15-успеваемость!K15)/движение!D15*100</f>
        <v>98.69281045751634</v>
      </c>
      <c r="M15" s="26">
        <f>((H15+I15)/движение!D15)*100</f>
        <v>42.15686274509804</v>
      </c>
      <c r="N15" s="29" t="str">
        <f t="shared" si="0"/>
        <v>снижение</v>
      </c>
      <c r="O15" s="29" t="str">
        <f t="shared" si="1"/>
        <v>снижение</v>
      </c>
      <c r="P15" s="11">
        <f>SUM(P6:P14)</f>
        <v>70</v>
      </c>
      <c r="Q15" s="11">
        <f>SUM(Q6:Q14)</f>
        <v>55</v>
      </c>
      <c r="R15" s="11">
        <f>SUM(R6:R14)</f>
        <v>16</v>
      </c>
      <c r="S15" s="11">
        <f>SUM(S6:S14)</f>
        <v>0</v>
      </c>
      <c r="T15" s="12">
        <f>(движение!E15-успеваемость!S15)/движение!E15*100</f>
        <v>100</v>
      </c>
      <c r="U15" s="12">
        <f>((P15+Q15)/движение!E15)*100</f>
        <v>40.849673202614376</v>
      </c>
      <c r="V15" s="29" t="str">
        <f t="shared" si="2"/>
        <v>повышение</v>
      </c>
      <c r="W15" s="29" t="str">
        <f t="shared" si="3"/>
        <v>снижение</v>
      </c>
      <c r="X15" s="11">
        <f>SUM(X6:X14)</f>
        <v>82</v>
      </c>
      <c r="Y15" s="11">
        <f>SUM(Y6:Y14)</f>
        <v>75</v>
      </c>
      <c r="Z15" s="11">
        <f>SUM(Z6:Z14)</f>
        <v>14</v>
      </c>
      <c r="AA15" s="11">
        <f>SUM(AA6:AA14)</f>
        <v>0</v>
      </c>
      <c r="AB15" s="26">
        <f>(движение!F15-успеваемость!AA15)/движение!F15*100</f>
        <v>100</v>
      </c>
      <c r="AC15" s="26">
        <f>((X15+Y15)/движение!F15)*100</f>
        <v>51.81518151815182</v>
      </c>
      <c r="AD15" s="29" t="str">
        <f t="shared" si="4"/>
        <v>стабильность</v>
      </c>
      <c r="AE15" s="29" t="str">
        <f t="shared" si="5"/>
        <v>повышение</v>
      </c>
      <c r="AF15" s="11">
        <f>SUM(AF6:AF14)</f>
        <v>82</v>
      </c>
      <c r="AG15" s="11">
        <f>SUM(AG6:AG14)</f>
        <v>75</v>
      </c>
      <c r="AH15" s="11">
        <f>SUM(AH6:AH14)</f>
        <v>14</v>
      </c>
      <c r="AI15" s="11">
        <f>SUM(AI6:AI14)</f>
        <v>0</v>
      </c>
      <c r="AJ15" s="26">
        <f>(движение!G15-успеваемость!AI15)/движение!G15*100</f>
        <v>100</v>
      </c>
      <c r="AK15" s="26">
        <f>((AF15+AG15)/движение!G15)*100</f>
        <v>51.81518151815182</v>
      </c>
      <c r="AL15" s="29" t="str">
        <f t="shared" si="6"/>
        <v>стабильность</v>
      </c>
      <c r="AM15" s="29" t="str">
        <f t="shared" si="7"/>
        <v>повышение</v>
      </c>
    </row>
    <row r="16" spans="1:39" s="5" customFormat="1" ht="12.75">
      <c r="A16" s="10"/>
      <c r="B16" s="11"/>
      <c r="C16" s="11"/>
      <c r="D16" s="11"/>
      <c r="E16" s="11"/>
      <c r="F16" s="26"/>
      <c r="G16" s="26"/>
      <c r="H16" s="11"/>
      <c r="I16" s="11"/>
      <c r="J16" s="11"/>
      <c r="K16" s="11"/>
      <c r="L16" s="26"/>
      <c r="M16" s="26"/>
      <c r="N16" s="29"/>
      <c r="O16" s="29"/>
      <c r="P16" s="11"/>
      <c r="Q16" s="11"/>
      <c r="R16" s="11"/>
      <c r="S16" s="11"/>
      <c r="T16" s="11"/>
      <c r="U16" s="11"/>
      <c r="V16" s="30"/>
      <c r="W16" s="30"/>
      <c r="X16" s="11"/>
      <c r="Y16" s="11"/>
      <c r="Z16" s="11"/>
      <c r="AA16" s="11"/>
      <c r="AB16" s="27"/>
      <c r="AC16" s="27"/>
      <c r="AD16" s="30"/>
      <c r="AE16" s="30"/>
      <c r="AF16" s="11"/>
      <c r="AG16" s="11"/>
      <c r="AH16" s="11"/>
      <c r="AI16" s="11"/>
      <c r="AJ16" s="27"/>
      <c r="AK16" s="27"/>
      <c r="AL16" s="33"/>
      <c r="AM16" s="33"/>
    </row>
    <row r="17" spans="1:39" ht="22.5">
      <c r="A17" s="8" t="s">
        <v>18</v>
      </c>
      <c r="B17" s="13">
        <v>4</v>
      </c>
      <c r="C17" s="13">
        <v>8</v>
      </c>
      <c r="D17" s="13">
        <v>1</v>
      </c>
      <c r="E17" s="13">
        <v>0</v>
      </c>
      <c r="F17" s="26">
        <f>(движение!C16-успеваемость!E17)/движение!C16*100</f>
        <v>100</v>
      </c>
      <c r="G17" s="26">
        <f>((B17+C17)/движение!C17)*100</f>
        <v>46.15384615384615</v>
      </c>
      <c r="H17" s="13">
        <v>4</v>
      </c>
      <c r="I17" s="13">
        <v>8</v>
      </c>
      <c r="J17" s="13">
        <v>1</v>
      </c>
      <c r="K17" s="13">
        <v>0</v>
      </c>
      <c r="L17" s="26">
        <f>(движение!D17-успеваемость!K17)/движение!D17*100</f>
        <v>100</v>
      </c>
      <c r="M17" s="26">
        <f>((H17+I17)/движение!D17)*100</f>
        <v>46.15384615384615</v>
      </c>
      <c r="N17" s="29" t="str">
        <f>IF(F17&gt;L17,"снижение",IF(F17=L17,"стабильность","повышение"))</f>
        <v>стабильность</v>
      </c>
      <c r="O17" s="29" t="str">
        <f>IF(G17&gt;M17,"снижение",IF(G17=M17,"стабильность","повышение"))</f>
        <v>стабильность</v>
      </c>
      <c r="P17" s="13">
        <v>4</v>
      </c>
      <c r="Q17" s="13">
        <v>8</v>
      </c>
      <c r="R17" s="13">
        <v>1</v>
      </c>
      <c r="S17" s="13">
        <v>0</v>
      </c>
      <c r="T17" s="12">
        <f>(движение!E17-успеваемость!S17)/движение!E17*100</f>
        <v>100</v>
      </c>
      <c r="U17" s="12">
        <f>((P17+Q17)/движение!E17)*100</f>
        <v>46.15384615384615</v>
      </c>
      <c r="V17" s="29" t="str">
        <f>IF(L17&gt;T17,"снижение",IF(L17=T17,"стабильность","повышение"))</f>
        <v>стабильность</v>
      </c>
      <c r="W17" s="29" t="str">
        <f>IF(M17&gt;U17,"снижение",IF(M17=U17,"стабильность","повышение"))</f>
        <v>стабильность</v>
      </c>
      <c r="X17" s="13">
        <v>4</v>
      </c>
      <c r="Y17" s="13">
        <v>8</v>
      </c>
      <c r="Z17" s="13">
        <v>1</v>
      </c>
      <c r="AA17" s="13">
        <v>0</v>
      </c>
      <c r="AB17" s="26">
        <f>(движение!F17-успеваемость!AA17)/движение!F17*100</f>
        <v>100</v>
      </c>
      <c r="AC17" s="26">
        <f>((X17+Y17)/движение!F17)*100</f>
        <v>46.15384615384615</v>
      </c>
      <c r="AD17" s="29" t="str">
        <f>IF(T17&gt;AB17,"снижение",IF(T17=AB17,"стабильность","повышение"))</f>
        <v>стабильность</v>
      </c>
      <c r="AE17" s="29" t="str">
        <f>IF(U17&gt;AC17,"снижение",IF(U17=AC17,"стабильность","повышение"))</f>
        <v>стабильность</v>
      </c>
      <c r="AF17" s="13">
        <v>4</v>
      </c>
      <c r="AG17" s="13">
        <v>8</v>
      </c>
      <c r="AH17" s="13">
        <v>1</v>
      </c>
      <c r="AI17" s="13">
        <v>0</v>
      </c>
      <c r="AJ17" s="26">
        <f>(движение!G17-успеваемость!AI17)/движение!G17*100</f>
        <v>100</v>
      </c>
      <c r="AK17" s="26">
        <f>((AF17+AG17)/движение!G17)*100</f>
        <v>46.15384615384615</v>
      </c>
      <c r="AL17" s="29" t="str">
        <f t="shared" si="6"/>
        <v>стабильность</v>
      </c>
      <c r="AM17" s="29" t="str">
        <f t="shared" si="7"/>
        <v>стабильность</v>
      </c>
    </row>
    <row r="18" spans="1:39" ht="22.5">
      <c r="A18" s="8" t="s">
        <v>19</v>
      </c>
      <c r="B18" s="13">
        <v>5</v>
      </c>
      <c r="C18" s="13">
        <v>7</v>
      </c>
      <c r="D18" s="13">
        <v>2</v>
      </c>
      <c r="E18" s="13">
        <v>1</v>
      </c>
      <c r="F18" s="26">
        <f>(движение!C17-успеваемость!E18)/движение!C17*100</f>
        <v>96.15384615384616</v>
      </c>
      <c r="G18" s="26">
        <f>((B18+C18)/движение!C18)*100</f>
        <v>50</v>
      </c>
      <c r="H18" s="13">
        <v>5</v>
      </c>
      <c r="I18" s="13">
        <v>7</v>
      </c>
      <c r="J18" s="13">
        <v>2</v>
      </c>
      <c r="K18" s="13">
        <v>1</v>
      </c>
      <c r="L18" s="26">
        <f>(движение!D18-успеваемость!K18)/движение!D18*100</f>
        <v>95.83333333333334</v>
      </c>
      <c r="M18" s="26">
        <f>((H18+I18)/движение!D18)*100</f>
        <v>50</v>
      </c>
      <c r="N18" s="29" t="str">
        <f aca="true" t="shared" si="8" ref="N18:N32">IF(F18&gt;L18,"снижение",IF(F18=L18,"стабильность","повышение"))</f>
        <v>снижение</v>
      </c>
      <c r="O18" s="29" t="str">
        <f aca="true" t="shared" si="9" ref="O18:O32">IF(G18&gt;M18,"снижение",IF(G18=M18,"стабильность","повышение"))</f>
        <v>стабильность</v>
      </c>
      <c r="P18" s="13">
        <v>5</v>
      </c>
      <c r="Q18" s="13">
        <v>7</v>
      </c>
      <c r="R18" s="13">
        <v>2</v>
      </c>
      <c r="S18" s="13">
        <v>1</v>
      </c>
      <c r="T18" s="12">
        <f>(движение!E18-успеваемость!S18)/движение!E18*100</f>
        <v>95.83333333333334</v>
      </c>
      <c r="U18" s="12">
        <f>((P18+Q18)/движение!E18)*100</f>
        <v>50</v>
      </c>
      <c r="V18" s="29" t="str">
        <f aca="true" t="shared" si="10" ref="V18:V32">IF(L18&gt;T18,"снижение",IF(L18=T18,"стабильность","повышение"))</f>
        <v>стабильность</v>
      </c>
      <c r="W18" s="29" t="str">
        <f aca="true" t="shared" si="11" ref="W18:W32">IF(M18&gt;U18,"снижение",IF(M18=U18,"стабильность","повышение"))</f>
        <v>стабильность</v>
      </c>
      <c r="X18" s="13">
        <v>5</v>
      </c>
      <c r="Y18" s="13">
        <v>7</v>
      </c>
      <c r="Z18" s="13">
        <v>2</v>
      </c>
      <c r="AA18" s="13">
        <v>1</v>
      </c>
      <c r="AB18" s="26">
        <f>(движение!F18-успеваемость!AA18)/движение!F18*100</f>
        <v>95.83333333333334</v>
      </c>
      <c r="AC18" s="26">
        <f>((X18+Y18)/движение!F18)*100</f>
        <v>50</v>
      </c>
      <c r="AD18" s="29" t="str">
        <f aca="true" t="shared" si="12" ref="AD18:AD32">IF(T18&gt;AB18,"снижение",IF(T18=AB18,"стабильность","повышение"))</f>
        <v>стабильность</v>
      </c>
      <c r="AE18" s="29" t="str">
        <f aca="true" t="shared" si="13" ref="AE18:AE32">IF(U18&gt;AC18,"снижение",IF(U18=AC18,"стабильность","повышение"))</f>
        <v>стабильность</v>
      </c>
      <c r="AF18" s="13">
        <v>5</v>
      </c>
      <c r="AG18" s="13">
        <v>7</v>
      </c>
      <c r="AH18" s="13">
        <v>2</v>
      </c>
      <c r="AI18" s="13">
        <v>0</v>
      </c>
      <c r="AJ18" s="26">
        <f>(движение!G18-успеваемость!AI18)/движение!G18*100</f>
        <v>100</v>
      </c>
      <c r="AK18" s="26">
        <f>((AF18+AG18)/движение!G18)*100</f>
        <v>50</v>
      </c>
      <c r="AL18" s="29" t="str">
        <f aca="true" t="shared" si="14" ref="AL18:AL32">IF(F18&gt;AJ18,"снижение",IF(F18=AJ18,"стабильность","повышение"))</f>
        <v>повышение</v>
      </c>
      <c r="AM18" s="29" t="str">
        <f aca="true" t="shared" si="15" ref="AM18:AM32">IF(G18&gt;AK18,"снижение",IF(G18=AK18,"стабильность","повышение"))</f>
        <v>стабильность</v>
      </c>
    </row>
    <row r="19" spans="1:39" ht="22.5">
      <c r="A19" s="8" t="s">
        <v>20</v>
      </c>
      <c r="B19" s="13">
        <v>6</v>
      </c>
      <c r="C19" s="13">
        <v>7</v>
      </c>
      <c r="D19" s="13">
        <v>2</v>
      </c>
      <c r="E19" s="13">
        <v>0</v>
      </c>
      <c r="F19" s="26">
        <f>(движение!C18-успеваемость!E19)/движение!C18*100</f>
        <v>100</v>
      </c>
      <c r="G19" s="26">
        <f>((B19+C19)/движение!C19)*100</f>
        <v>56.52173913043478</v>
      </c>
      <c r="H19" s="13">
        <v>6</v>
      </c>
      <c r="I19" s="13">
        <v>7</v>
      </c>
      <c r="J19" s="13">
        <v>2</v>
      </c>
      <c r="K19" s="13">
        <v>0</v>
      </c>
      <c r="L19" s="26">
        <f>(движение!D19-успеваемость!K19)/движение!D19*100</f>
        <v>100</v>
      </c>
      <c r="M19" s="26">
        <f>((H19+I19)/движение!D19)*100</f>
        <v>56.52173913043478</v>
      </c>
      <c r="N19" s="29" t="str">
        <f t="shared" si="8"/>
        <v>стабильность</v>
      </c>
      <c r="O19" s="29" t="str">
        <f t="shared" si="9"/>
        <v>стабильность</v>
      </c>
      <c r="P19" s="13">
        <v>6</v>
      </c>
      <c r="Q19" s="13">
        <v>7</v>
      </c>
      <c r="R19" s="13">
        <v>2</v>
      </c>
      <c r="S19" s="13">
        <v>0</v>
      </c>
      <c r="T19" s="12">
        <f>(движение!E19-успеваемость!S19)/движение!E19*100</f>
        <v>100</v>
      </c>
      <c r="U19" s="12">
        <f>((P19+Q19)/движение!E19)*100</f>
        <v>56.52173913043478</v>
      </c>
      <c r="V19" s="29" t="str">
        <f t="shared" si="10"/>
        <v>стабильность</v>
      </c>
      <c r="W19" s="29" t="str">
        <f t="shared" si="11"/>
        <v>стабильность</v>
      </c>
      <c r="X19" s="13">
        <v>6</v>
      </c>
      <c r="Y19" s="13">
        <v>7</v>
      </c>
      <c r="Z19" s="13">
        <v>2</v>
      </c>
      <c r="AA19" s="13">
        <v>0</v>
      </c>
      <c r="AB19" s="26">
        <f>(движение!F19-успеваемость!AA19)/движение!F19*100</f>
        <v>100</v>
      </c>
      <c r="AC19" s="26">
        <f>((X19+Y19)/движение!F19)*100</f>
        <v>54.166666666666664</v>
      </c>
      <c r="AD19" s="29" t="str">
        <f t="shared" si="12"/>
        <v>стабильность</v>
      </c>
      <c r="AE19" s="29" t="str">
        <f t="shared" si="13"/>
        <v>снижение</v>
      </c>
      <c r="AF19" s="13">
        <v>6</v>
      </c>
      <c r="AG19" s="13">
        <v>7</v>
      </c>
      <c r="AH19" s="13">
        <v>2</v>
      </c>
      <c r="AI19" s="13">
        <v>0</v>
      </c>
      <c r="AJ19" s="26">
        <f>(движение!G19-успеваемость!AI19)/движение!G19*100</f>
        <v>100</v>
      </c>
      <c r="AK19" s="26">
        <f>((AF19+AG19)/движение!G19)*100</f>
        <v>54.166666666666664</v>
      </c>
      <c r="AL19" s="29" t="str">
        <f t="shared" si="14"/>
        <v>стабильность</v>
      </c>
      <c r="AM19" s="29" t="str">
        <f t="shared" si="15"/>
        <v>снижение</v>
      </c>
    </row>
    <row r="20" spans="1:39" ht="22.5">
      <c r="A20" s="8" t="s">
        <v>21</v>
      </c>
      <c r="B20" s="13">
        <v>3</v>
      </c>
      <c r="C20" s="13">
        <v>8</v>
      </c>
      <c r="D20" s="13">
        <v>2</v>
      </c>
      <c r="E20" s="13">
        <v>1</v>
      </c>
      <c r="F20" s="26">
        <f>(движение!C19-успеваемость!E20)/движение!C19*100</f>
        <v>95.65217391304348</v>
      </c>
      <c r="G20" s="26">
        <f>((B20+C20)/движение!C20)*100</f>
        <v>42.30769230769231</v>
      </c>
      <c r="H20" s="13">
        <v>3</v>
      </c>
      <c r="I20" s="13">
        <v>8</v>
      </c>
      <c r="J20" s="13">
        <v>2</v>
      </c>
      <c r="K20" s="13">
        <v>1</v>
      </c>
      <c r="L20" s="26">
        <f>(движение!D20-успеваемость!K20)/движение!D20*100</f>
        <v>96.15384615384616</v>
      </c>
      <c r="M20" s="26">
        <f>((H20+I20)/движение!D20)*100</f>
        <v>42.30769230769231</v>
      </c>
      <c r="N20" s="29" t="str">
        <f t="shared" si="8"/>
        <v>повышение</v>
      </c>
      <c r="O20" s="29" t="str">
        <f t="shared" si="9"/>
        <v>стабильность</v>
      </c>
      <c r="P20" s="13">
        <v>3</v>
      </c>
      <c r="Q20" s="13">
        <v>8</v>
      </c>
      <c r="R20" s="13">
        <v>2</v>
      </c>
      <c r="S20" s="13">
        <v>1</v>
      </c>
      <c r="T20" s="12">
        <f>(движение!E20-успеваемость!S20)/движение!E20*100</f>
        <v>96.15384615384616</v>
      </c>
      <c r="U20" s="12">
        <f>((P20+Q20)/движение!E20)*100</f>
        <v>42.30769230769231</v>
      </c>
      <c r="V20" s="29" t="str">
        <f t="shared" si="10"/>
        <v>стабильность</v>
      </c>
      <c r="W20" s="29" t="str">
        <f t="shared" si="11"/>
        <v>стабильность</v>
      </c>
      <c r="X20" s="13">
        <v>3</v>
      </c>
      <c r="Y20" s="13">
        <v>8</v>
      </c>
      <c r="Z20" s="13">
        <v>2</v>
      </c>
      <c r="AA20" s="13">
        <v>1</v>
      </c>
      <c r="AB20" s="26">
        <f>(движение!F20-успеваемость!AA20)/движение!F20*100</f>
        <v>96.15384615384616</v>
      </c>
      <c r="AC20" s="26">
        <f>((X20+Y20)/движение!F20)*100</f>
        <v>42.30769230769231</v>
      </c>
      <c r="AD20" s="29" t="str">
        <f t="shared" si="12"/>
        <v>стабильность</v>
      </c>
      <c r="AE20" s="29" t="str">
        <f t="shared" si="13"/>
        <v>стабильность</v>
      </c>
      <c r="AF20" s="13">
        <v>3</v>
      </c>
      <c r="AG20" s="13">
        <v>8</v>
      </c>
      <c r="AH20" s="13">
        <v>2</v>
      </c>
      <c r="AI20" s="13">
        <v>0</v>
      </c>
      <c r="AJ20" s="26">
        <f>(движение!G20-успеваемость!AI20)/движение!G20*100</f>
        <v>100</v>
      </c>
      <c r="AK20" s="26">
        <f>((AF20+AG20)/движение!G20)*100</f>
        <v>42.30769230769231</v>
      </c>
      <c r="AL20" s="29" t="str">
        <f t="shared" si="14"/>
        <v>повышение</v>
      </c>
      <c r="AM20" s="29" t="str">
        <f t="shared" si="15"/>
        <v>стабильность</v>
      </c>
    </row>
    <row r="21" spans="1:39" ht="22.5">
      <c r="A21" s="8" t="s">
        <v>22</v>
      </c>
      <c r="B21" s="13">
        <v>3</v>
      </c>
      <c r="C21" s="13">
        <v>7</v>
      </c>
      <c r="D21" s="13">
        <v>2</v>
      </c>
      <c r="E21" s="13">
        <v>0</v>
      </c>
      <c r="F21" s="26">
        <f>(движение!C20-успеваемость!E21)/движение!C20*100</f>
        <v>100</v>
      </c>
      <c r="G21" s="26">
        <f>((B21+C21)/движение!C21)*100</f>
        <v>37.03703703703704</v>
      </c>
      <c r="H21" s="13">
        <v>3</v>
      </c>
      <c r="I21" s="13">
        <v>7</v>
      </c>
      <c r="J21" s="13">
        <v>2</v>
      </c>
      <c r="K21" s="13">
        <v>0</v>
      </c>
      <c r="L21" s="26">
        <f>(движение!D21-успеваемость!K21)/движение!D21*100</f>
        <v>100</v>
      </c>
      <c r="M21" s="26">
        <f>((H21+I21)/движение!D21)*100</f>
        <v>37.03703703703704</v>
      </c>
      <c r="N21" s="29" t="str">
        <f t="shared" si="8"/>
        <v>стабильность</v>
      </c>
      <c r="O21" s="29" t="str">
        <f t="shared" si="9"/>
        <v>стабильность</v>
      </c>
      <c r="P21" s="13">
        <v>3</v>
      </c>
      <c r="Q21" s="13">
        <v>7</v>
      </c>
      <c r="R21" s="13">
        <v>2</v>
      </c>
      <c r="S21" s="13">
        <v>0</v>
      </c>
      <c r="T21" s="12">
        <f>(движение!E21-успеваемость!S21)/движение!E21*100</f>
        <v>100</v>
      </c>
      <c r="U21" s="12">
        <f>((P21+Q21)/движение!E21)*100</f>
        <v>37.03703703703704</v>
      </c>
      <c r="V21" s="29" t="str">
        <f t="shared" si="10"/>
        <v>стабильность</v>
      </c>
      <c r="W21" s="29" t="str">
        <f t="shared" si="11"/>
        <v>стабильность</v>
      </c>
      <c r="X21" s="13">
        <v>3</v>
      </c>
      <c r="Y21" s="13">
        <v>7</v>
      </c>
      <c r="Z21" s="13">
        <v>2</v>
      </c>
      <c r="AA21" s="13">
        <v>0</v>
      </c>
      <c r="AB21" s="26">
        <f>(движение!F21-успеваемость!AA21)/движение!F21*100</f>
        <v>100</v>
      </c>
      <c r="AC21" s="26">
        <f>((X21+Y21)/движение!F21)*100</f>
        <v>37.03703703703704</v>
      </c>
      <c r="AD21" s="29" t="str">
        <f t="shared" si="12"/>
        <v>стабильность</v>
      </c>
      <c r="AE21" s="29" t="str">
        <f t="shared" si="13"/>
        <v>стабильность</v>
      </c>
      <c r="AF21" s="13">
        <v>3</v>
      </c>
      <c r="AG21" s="13">
        <v>7</v>
      </c>
      <c r="AH21" s="13">
        <v>2</v>
      </c>
      <c r="AI21" s="13">
        <v>0</v>
      </c>
      <c r="AJ21" s="26">
        <f>(движение!G21-успеваемость!AI21)/движение!G21*100</f>
        <v>100</v>
      </c>
      <c r="AK21" s="26">
        <f>((AF21+AG21)/движение!G21)*100</f>
        <v>37.03703703703704</v>
      </c>
      <c r="AL21" s="29" t="str">
        <f t="shared" si="14"/>
        <v>стабильность</v>
      </c>
      <c r="AM21" s="29" t="str">
        <f t="shared" si="15"/>
        <v>стабильность</v>
      </c>
    </row>
    <row r="22" spans="1:39" ht="22.5">
      <c r="A22" s="8" t="s">
        <v>23</v>
      </c>
      <c r="B22" s="13">
        <v>3</v>
      </c>
      <c r="C22" s="13">
        <v>6</v>
      </c>
      <c r="D22" s="13">
        <v>4</v>
      </c>
      <c r="E22" s="13">
        <v>0</v>
      </c>
      <c r="F22" s="26">
        <f>(движение!C21-успеваемость!E22)/движение!C21*100</f>
        <v>100</v>
      </c>
      <c r="G22" s="26">
        <f>((B22+C22)/движение!C22)*100</f>
        <v>36</v>
      </c>
      <c r="H22" s="13">
        <v>3</v>
      </c>
      <c r="I22" s="13">
        <v>6</v>
      </c>
      <c r="J22" s="13">
        <v>2</v>
      </c>
      <c r="K22" s="13">
        <v>0</v>
      </c>
      <c r="L22" s="26">
        <f>(движение!D22-успеваемость!K22)/движение!D22*100</f>
        <v>100</v>
      </c>
      <c r="M22" s="26">
        <f>((H22+I22)/движение!D22)*100</f>
        <v>36</v>
      </c>
      <c r="N22" s="29" t="str">
        <f t="shared" si="8"/>
        <v>стабильность</v>
      </c>
      <c r="O22" s="29" t="str">
        <f t="shared" si="9"/>
        <v>стабильность</v>
      </c>
      <c r="P22" s="13">
        <v>3</v>
      </c>
      <c r="Q22" s="13">
        <v>6</v>
      </c>
      <c r="R22" s="13">
        <v>2</v>
      </c>
      <c r="S22" s="13">
        <v>0</v>
      </c>
      <c r="T22" s="12">
        <f>(движение!E22-успеваемость!S22)/движение!E22*100</f>
        <v>100</v>
      </c>
      <c r="U22" s="12">
        <f>((P22+Q22)/движение!E22)*100</f>
        <v>36</v>
      </c>
      <c r="V22" s="29" t="str">
        <f t="shared" si="10"/>
        <v>стабильность</v>
      </c>
      <c r="W22" s="29" t="str">
        <f t="shared" si="11"/>
        <v>стабильность</v>
      </c>
      <c r="X22" s="13">
        <v>3</v>
      </c>
      <c r="Y22" s="13">
        <v>6</v>
      </c>
      <c r="Z22" s="13">
        <v>2</v>
      </c>
      <c r="AA22" s="13">
        <v>0</v>
      </c>
      <c r="AB22" s="26">
        <f>(движение!F22-успеваемость!AA22)/движение!F22*100</f>
        <v>100</v>
      </c>
      <c r="AC22" s="26">
        <f>((X22+Y22)/движение!F22)*100</f>
        <v>36</v>
      </c>
      <c r="AD22" s="29" t="str">
        <f t="shared" si="12"/>
        <v>стабильность</v>
      </c>
      <c r="AE22" s="29" t="str">
        <f t="shared" si="13"/>
        <v>стабильность</v>
      </c>
      <c r="AF22" s="13">
        <v>3</v>
      </c>
      <c r="AG22" s="13">
        <v>6</v>
      </c>
      <c r="AH22" s="13">
        <v>2</v>
      </c>
      <c r="AI22" s="13">
        <v>0</v>
      </c>
      <c r="AJ22" s="26">
        <f>(движение!G22-успеваемость!AI22)/движение!G22*100</f>
        <v>100</v>
      </c>
      <c r="AK22" s="26">
        <f>((AF22+AG22)/движение!G22)*100</f>
        <v>36</v>
      </c>
      <c r="AL22" s="29" t="str">
        <f t="shared" si="14"/>
        <v>стабильность</v>
      </c>
      <c r="AM22" s="29" t="str">
        <f t="shared" si="15"/>
        <v>стабильность</v>
      </c>
    </row>
    <row r="23" spans="1:39" ht="22.5">
      <c r="A23" s="8" t="s">
        <v>24</v>
      </c>
      <c r="B23" s="13">
        <v>2</v>
      </c>
      <c r="C23" s="13">
        <v>6</v>
      </c>
      <c r="D23" s="13">
        <v>6</v>
      </c>
      <c r="E23" s="13">
        <v>0</v>
      </c>
      <c r="F23" s="26">
        <f>(движение!C22-успеваемость!E23)/движение!C22*100</f>
        <v>100</v>
      </c>
      <c r="G23" s="26">
        <f>((B23+C23)/движение!C23)*100</f>
        <v>32</v>
      </c>
      <c r="H23" s="13">
        <v>2</v>
      </c>
      <c r="I23" s="13">
        <v>6</v>
      </c>
      <c r="J23" s="13">
        <v>2</v>
      </c>
      <c r="K23" s="13">
        <v>0</v>
      </c>
      <c r="L23" s="26">
        <f>(движение!D23-успеваемость!K23)/движение!D23*100</f>
        <v>100</v>
      </c>
      <c r="M23" s="26">
        <f>((H23+I23)/движение!D23)*100</f>
        <v>32</v>
      </c>
      <c r="N23" s="29" t="str">
        <f t="shared" si="8"/>
        <v>стабильность</v>
      </c>
      <c r="O23" s="29" t="str">
        <f t="shared" si="9"/>
        <v>стабильность</v>
      </c>
      <c r="P23" s="13">
        <v>2</v>
      </c>
      <c r="Q23" s="13">
        <v>6</v>
      </c>
      <c r="R23" s="13">
        <v>2</v>
      </c>
      <c r="S23" s="13">
        <v>0</v>
      </c>
      <c r="T23" s="12">
        <f>(движение!E23-успеваемость!S23)/движение!E23*100</f>
        <v>100</v>
      </c>
      <c r="U23" s="12">
        <f>((P23+Q23)/движение!E23)*100</f>
        <v>32</v>
      </c>
      <c r="V23" s="29" t="str">
        <f t="shared" si="10"/>
        <v>стабильность</v>
      </c>
      <c r="W23" s="29" t="str">
        <f t="shared" si="11"/>
        <v>стабильность</v>
      </c>
      <c r="X23" s="13">
        <v>2</v>
      </c>
      <c r="Y23" s="13">
        <v>6</v>
      </c>
      <c r="Z23" s="13">
        <v>2</v>
      </c>
      <c r="AA23" s="13">
        <v>0</v>
      </c>
      <c r="AB23" s="26">
        <f>(движение!F23-успеваемость!AA23)/движение!F23*100</f>
        <v>100</v>
      </c>
      <c r="AC23" s="26">
        <f>((X23+Y23)/движение!F23)*100</f>
        <v>30.76923076923077</v>
      </c>
      <c r="AD23" s="29" t="str">
        <f t="shared" si="12"/>
        <v>стабильность</v>
      </c>
      <c r="AE23" s="29" t="str">
        <f t="shared" si="13"/>
        <v>снижение</v>
      </c>
      <c r="AF23" s="13">
        <v>2</v>
      </c>
      <c r="AG23" s="13">
        <v>6</v>
      </c>
      <c r="AH23" s="13">
        <v>2</v>
      </c>
      <c r="AI23" s="13">
        <v>0</v>
      </c>
      <c r="AJ23" s="26">
        <f>(движение!G23-успеваемость!AI23)/движение!G23*100</f>
        <v>100</v>
      </c>
      <c r="AK23" s="26">
        <f>((AF23+AG23)/движение!G23)*100</f>
        <v>30.76923076923077</v>
      </c>
      <c r="AL23" s="29" t="str">
        <f t="shared" si="14"/>
        <v>стабильность</v>
      </c>
      <c r="AM23" s="29" t="str">
        <f t="shared" si="15"/>
        <v>снижение</v>
      </c>
    </row>
    <row r="24" spans="1:39" ht="22.5">
      <c r="A24" s="8" t="s">
        <v>25</v>
      </c>
      <c r="B24" s="13">
        <v>2</v>
      </c>
      <c r="C24" s="13">
        <v>6</v>
      </c>
      <c r="D24" s="13">
        <v>2</v>
      </c>
      <c r="E24" s="13">
        <v>0</v>
      </c>
      <c r="F24" s="26">
        <f>(движение!C23-успеваемость!E24)/движение!C23*100</f>
        <v>100</v>
      </c>
      <c r="G24" s="26">
        <f>((B24+C24)/движение!C24)*100</f>
        <v>32</v>
      </c>
      <c r="H24" s="13">
        <v>2</v>
      </c>
      <c r="I24" s="13">
        <v>6</v>
      </c>
      <c r="J24" s="13">
        <v>2</v>
      </c>
      <c r="K24" s="13">
        <v>0</v>
      </c>
      <c r="L24" s="26">
        <f>(движение!D24-успеваемость!K24)/движение!D24*100</f>
        <v>100</v>
      </c>
      <c r="M24" s="26">
        <f>((H24+I24)/движение!D24)*100</f>
        <v>33.33333333333333</v>
      </c>
      <c r="N24" s="29" t="str">
        <f t="shared" si="8"/>
        <v>стабильность</v>
      </c>
      <c r="O24" s="29" t="str">
        <f t="shared" si="9"/>
        <v>повышение</v>
      </c>
      <c r="P24" s="13">
        <v>2</v>
      </c>
      <c r="Q24" s="13">
        <v>6</v>
      </c>
      <c r="R24" s="13">
        <v>2</v>
      </c>
      <c r="S24" s="13">
        <v>0</v>
      </c>
      <c r="T24" s="12">
        <f>(движение!E24-успеваемость!S24)/движение!E24*100</f>
        <v>100</v>
      </c>
      <c r="U24" s="12">
        <f>((P24+Q24)/движение!E24)*100</f>
        <v>33.33333333333333</v>
      </c>
      <c r="V24" s="29" t="str">
        <f t="shared" si="10"/>
        <v>стабильность</v>
      </c>
      <c r="W24" s="29" t="str">
        <f t="shared" si="11"/>
        <v>стабильность</v>
      </c>
      <c r="X24" s="13">
        <v>2</v>
      </c>
      <c r="Y24" s="13">
        <v>6</v>
      </c>
      <c r="Z24" s="13">
        <v>2</v>
      </c>
      <c r="AA24" s="13">
        <v>0</v>
      </c>
      <c r="AB24" s="26">
        <f>(движение!F24-успеваемость!AA24)/движение!F24*100</f>
        <v>100</v>
      </c>
      <c r="AC24" s="26">
        <f>((X24+Y24)/движение!F24)*100</f>
        <v>32</v>
      </c>
      <c r="AD24" s="29" t="str">
        <f t="shared" si="12"/>
        <v>стабильность</v>
      </c>
      <c r="AE24" s="29" t="str">
        <f t="shared" si="13"/>
        <v>снижение</v>
      </c>
      <c r="AF24" s="13">
        <v>2</v>
      </c>
      <c r="AG24" s="13">
        <v>6</v>
      </c>
      <c r="AH24" s="13">
        <v>2</v>
      </c>
      <c r="AI24" s="13">
        <v>0</v>
      </c>
      <c r="AJ24" s="26">
        <f>(движение!G24-успеваемость!AI24)/движение!G24*100</f>
        <v>100</v>
      </c>
      <c r="AK24" s="26">
        <f>((AF24+AG24)/движение!G24)*100</f>
        <v>32</v>
      </c>
      <c r="AL24" s="29" t="str">
        <f t="shared" si="14"/>
        <v>стабильность</v>
      </c>
      <c r="AM24" s="29" t="str">
        <f t="shared" si="15"/>
        <v>стабильность</v>
      </c>
    </row>
    <row r="25" spans="1:39" ht="22.5">
      <c r="A25" s="8" t="s">
        <v>26</v>
      </c>
      <c r="B25" s="13">
        <v>2</v>
      </c>
      <c r="C25" s="13">
        <v>6</v>
      </c>
      <c r="D25" s="13">
        <v>2</v>
      </c>
      <c r="E25" s="13">
        <v>0</v>
      </c>
      <c r="F25" s="26">
        <f>(движение!C24-успеваемость!E25)/движение!C24*100</f>
        <v>100</v>
      </c>
      <c r="G25" s="26">
        <f>((B25+C25)/движение!C25)*100</f>
        <v>32</v>
      </c>
      <c r="H25" s="13">
        <v>2</v>
      </c>
      <c r="I25" s="13">
        <v>6</v>
      </c>
      <c r="J25" s="13">
        <v>2</v>
      </c>
      <c r="K25" s="13">
        <v>0</v>
      </c>
      <c r="L25" s="26">
        <f>(движение!D25-успеваемость!K25)/движение!D25*100</f>
        <v>100</v>
      </c>
      <c r="M25" s="26">
        <f>((H25+I25)/движение!D25)*100</f>
        <v>32</v>
      </c>
      <c r="N25" s="29" t="str">
        <f t="shared" si="8"/>
        <v>стабильность</v>
      </c>
      <c r="O25" s="29" t="str">
        <f t="shared" si="9"/>
        <v>стабильность</v>
      </c>
      <c r="P25" s="13">
        <v>2</v>
      </c>
      <c r="Q25" s="13">
        <v>6</v>
      </c>
      <c r="R25" s="13">
        <v>2</v>
      </c>
      <c r="S25" s="13">
        <v>0</v>
      </c>
      <c r="T25" s="12">
        <f>(движение!E25-успеваемость!S25)/движение!E25*100</f>
        <v>100</v>
      </c>
      <c r="U25" s="12">
        <f>((P25+Q25)/движение!E25)*100</f>
        <v>32</v>
      </c>
      <c r="V25" s="29" t="str">
        <f t="shared" si="10"/>
        <v>стабильность</v>
      </c>
      <c r="W25" s="29" t="str">
        <f t="shared" si="11"/>
        <v>стабильность</v>
      </c>
      <c r="X25" s="13">
        <v>2</v>
      </c>
      <c r="Y25" s="13">
        <v>6</v>
      </c>
      <c r="Z25" s="13">
        <v>2</v>
      </c>
      <c r="AA25" s="13">
        <v>0</v>
      </c>
      <c r="AB25" s="26">
        <f>(движение!F25-успеваемость!AA25)/движение!F25*100</f>
        <v>100</v>
      </c>
      <c r="AC25" s="26">
        <f>((X25+Y25)/движение!F25)*100</f>
        <v>30.76923076923077</v>
      </c>
      <c r="AD25" s="29" t="str">
        <f t="shared" si="12"/>
        <v>стабильность</v>
      </c>
      <c r="AE25" s="29" t="str">
        <f t="shared" si="13"/>
        <v>снижение</v>
      </c>
      <c r="AF25" s="13">
        <v>2</v>
      </c>
      <c r="AG25" s="13">
        <v>6</v>
      </c>
      <c r="AH25" s="13">
        <v>2</v>
      </c>
      <c r="AI25" s="13">
        <v>0</v>
      </c>
      <c r="AJ25" s="26">
        <f>(движение!G25-успеваемость!AI25)/движение!G25*100</f>
        <v>100</v>
      </c>
      <c r="AK25" s="26">
        <f>((AF25+AG25)/движение!G25)*100</f>
        <v>30.76923076923077</v>
      </c>
      <c r="AL25" s="29" t="str">
        <f t="shared" si="14"/>
        <v>стабильность</v>
      </c>
      <c r="AM25" s="29" t="str">
        <f t="shared" si="15"/>
        <v>снижение</v>
      </c>
    </row>
    <row r="26" spans="1:39" ht="22.5">
      <c r="A26" s="8" t="s">
        <v>27</v>
      </c>
      <c r="B26" s="13">
        <v>3</v>
      </c>
      <c r="C26" s="13">
        <v>6</v>
      </c>
      <c r="D26" s="13">
        <v>2</v>
      </c>
      <c r="E26" s="13">
        <v>0</v>
      </c>
      <c r="F26" s="26">
        <f>(движение!C25-успеваемость!E26)/движение!C25*100</f>
        <v>100</v>
      </c>
      <c r="G26" s="26">
        <f>((B26+C26)/движение!C26)*100</f>
        <v>36</v>
      </c>
      <c r="H26" s="13">
        <v>3</v>
      </c>
      <c r="I26" s="13">
        <v>7</v>
      </c>
      <c r="J26" s="13">
        <v>2</v>
      </c>
      <c r="K26" s="13">
        <v>0</v>
      </c>
      <c r="L26" s="26">
        <f>(движение!D26-успеваемость!K26)/движение!D26*100</f>
        <v>100</v>
      </c>
      <c r="M26" s="26">
        <f>((H26+I26)/движение!D26)*100</f>
        <v>43.47826086956522</v>
      </c>
      <c r="N26" s="29" t="str">
        <f t="shared" si="8"/>
        <v>стабильность</v>
      </c>
      <c r="O26" s="29" t="str">
        <f t="shared" si="9"/>
        <v>повышение</v>
      </c>
      <c r="P26" s="13">
        <v>3</v>
      </c>
      <c r="Q26" s="13">
        <v>7</v>
      </c>
      <c r="R26" s="13">
        <v>2</v>
      </c>
      <c r="S26" s="13">
        <v>0</v>
      </c>
      <c r="T26" s="12">
        <f>(движение!E26-успеваемость!S26)/движение!E26*100</f>
        <v>100</v>
      </c>
      <c r="U26" s="12">
        <f>((P26+Q26)/движение!E26)*100</f>
        <v>43.47826086956522</v>
      </c>
      <c r="V26" s="29" t="str">
        <f t="shared" si="10"/>
        <v>стабильность</v>
      </c>
      <c r="W26" s="29" t="str">
        <f t="shared" si="11"/>
        <v>стабильность</v>
      </c>
      <c r="X26" s="13">
        <v>3</v>
      </c>
      <c r="Y26" s="13">
        <v>7</v>
      </c>
      <c r="Z26" s="13">
        <v>2</v>
      </c>
      <c r="AA26" s="13">
        <v>0</v>
      </c>
      <c r="AB26" s="26">
        <f>(движение!F26-успеваемость!AA26)/движение!F26*100</f>
        <v>100</v>
      </c>
      <c r="AC26" s="26">
        <f>((X26+Y26)/движение!F26)*100</f>
        <v>43.47826086956522</v>
      </c>
      <c r="AD26" s="29" t="str">
        <f t="shared" si="12"/>
        <v>стабильность</v>
      </c>
      <c r="AE26" s="29" t="str">
        <f t="shared" si="13"/>
        <v>стабильность</v>
      </c>
      <c r="AF26" s="13">
        <v>3</v>
      </c>
      <c r="AG26" s="13">
        <v>7</v>
      </c>
      <c r="AH26" s="13">
        <v>2</v>
      </c>
      <c r="AI26" s="13">
        <v>0</v>
      </c>
      <c r="AJ26" s="26">
        <f>(движение!G26-успеваемость!AI26)/движение!G26*100</f>
        <v>100</v>
      </c>
      <c r="AK26" s="26">
        <f>((AF26+AG26)/движение!G26)*100</f>
        <v>43.47826086956522</v>
      </c>
      <c r="AL26" s="29" t="str">
        <f t="shared" si="14"/>
        <v>стабильность</v>
      </c>
      <c r="AM26" s="29" t="str">
        <f t="shared" si="15"/>
        <v>повышение</v>
      </c>
    </row>
    <row r="27" spans="1:39" ht="22.5">
      <c r="A27" s="8" t="s">
        <v>28</v>
      </c>
      <c r="B27" s="13">
        <v>3</v>
      </c>
      <c r="C27" s="13">
        <v>6</v>
      </c>
      <c r="D27" s="13">
        <v>2</v>
      </c>
      <c r="E27" s="13">
        <v>0</v>
      </c>
      <c r="F27" s="26">
        <f>(движение!C26-успеваемость!E27)/движение!C26*100</f>
        <v>100</v>
      </c>
      <c r="G27" s="26">
        <f>((B27+C27)/движение!C27)*100</f>
        <v>36</v>
      </c>
      <c r="H27" s="13">
        <v>3</v>
      </c>
      <c r="I27" s="13">
        <v>6</v>
      </c>
      <c r="J27" s="13">
        <v>2</v>
      </c>
      <c r="K27" s="13">
        <v>0</v>
      </c>
      <c r="L27" s="26">
        <f>(движение!D27-успеваемость!K27)/движение!D27*100</f>
        <v>100</v>
      </c>
      <c r="M27" s="26">
        <f>((H27+I27)/движение!D27)*100</f>
        <v>36</v>
      </c>
      <c r="N27" s="29" t="str">
        <f t="shared" si="8"/>
        <v>стабильность</v>
      </c>
      <c r="O27" s="29" t="str">
        <f t="shared" si="9"/>
        <v>стабильность</v>
      </c>
      <c r="P27" s="13">
        <v>3</v>
      </c>
      <c r="Q27" s="13">
        <v>6</v>
      </c>
      <c r="R27" s="13">
        <v>2</v>
      </c>
      <c r="S27" s="13">
        <v>0</v>
      </c>
      <c r="T27" s="12">
        <f>(движение!E27-успеваемость!S27)/движение!E27*100</f>
        <v>100</v>
      </c>
      <c r="U27" s="12">
        <f>((P27+Q27)/движение!E27)*100</f>
        <v>36</v>
      </c>
      <c r="V27" s="29" t="str">
        <f t="shared" si="10"/>
        <v>стабильность</v>
      </c>
      <c r="W27" s="29" t="str">
        <f t="shared" si="11"/>
        <v>стабильность</v>
      </c>
      <c r="X27" s="13">
        <v>3</v>
      </c>
      <c r="Y27" s="13">
        <v>6</v>
      </c>
      <c r="Z27" s="13">
        <v>2</v>
      </c>
      <c r="AA27" s="13">
        <v>0</v>
      </c>
      <c r="AB27" s="26">
        <f>(движение!F27-успеваемость!AA27)/движение!F27*100</f>
        <v>100</v>
      </c>
      <c r="AC27" s="26">
        <f>((X27+Y27)/движение!F27)*100</f>
        <v>36</v>
      </c>
      <c r="AD27" s="29" t="str">
        <f t="shared" si="12"/>
        <v>стабильность</v>
      </c>
      <c r="AE27" s="29" t="str">
        <f t="shared" si="13"/>
        <v>стабильность</v>
      </c>
      <c r="AF27" s="13">
        <v>3</v>
      </c>
      <c r="AG27" s="13">
        <v>6</v>
      </c>
      <c r="AH27" s="13">
        <v>2</v>
      </c>
      <c r="AI27" s="13">
        <v>0</v>
      </c>
      <c r="AJ27" s="26">
        <f>(движение!G27-успеваемость!AI27)/движение!G27*100</f>
        <v>100</v>
      </c>
      <c r="AK27" s="26">
        <f>((AF27+AG27)/движение!G27)*100</f>
        <v>36</v>
      </c>
      <c r="AL27" s="29" t="str">
        <f t="shared" si="14"/>
        <v>стабильность</v>
      </c>
      <c r="AM27" s="29" t="str">
        <f t="shared" si="15"/>
        <v>стабильность</v>
      </c>
    </row>
    <row r="28" spans="1:39" ht="22.5">
      <c r="A28" s="8" t="s">
        <v>29</v>
      </c>
      <c r="B28" s="13">
        <v>3</v>
      </c>
      <c r="C28" s="13">
        <v>6</v>
      </c>
      <c r="D28" s="13">
        <v>2</v>
      </c>
      <c r="E28" s="13">
        <v>0</v>
      </c>
      <c r="F28" s="26">
        <f>(движение!C27-успеваемость!E28)/движение!C27*100</f>
        <v>100</v>
      </c>
      <c r="G28" s="26">
        <f>((B28+C28)/движение!C28)*100</f>
        <v>36</v>
      </c>
      <c r="H28" s="13">
        <v>3</v>
      </c>
      <c r="I28" s="13">
        <v>6</v>
      </c>
      <c r="J28" s="13">
        <v>2</v>
      </c>
      <c r="K28" s="13">
        <v>0</v>
      </c>
      <c r="L28" s="26">
        <f>(движение!D28-успеваемость!K28)/движение!D28*100</f>
        <v>100</v>
      </c>
      <c r="M28" s="26">
        <f>((H28+I28)/движение!D28)*100</f>
        <v>36</v>
      </c>
      <c r="N28" s="29" t="str">
        <f t="shared" si="8"/>
        <v>стабильность</v>
      </c>
      <c r="O28" s="29" t="str">
        <f t="shared" si="9"/>
        <v>стабильность</v>
      </c>
      <c r="P28" s="13">
        <v>3</v>
      </c>
      <c r="Q28" s="13">
        <v>6</v>
      </c>
      <c r="R28" s="13">
        <v>2</v>
      </c>
      <c r="S28" s="13">
        <v>0</v>
      </c>
      <c r="T28" s="12">
        <f>(движение!E28-успеваемость!S28)/движение!E28*100</f>
        <v>100</v>
      </c>
      <c r="U28" s="12">
        <f>((P28+Q28)/движение!E28)*100</f>
        <v>36</v>
      </c>
      <c r="V28" s="29" t="str">
        <f t="shared" si="10"/>
        <v>стабильность</v>
      </c>
      <c r="W28" s="29" t="str">
        <f t="shared" si="11"/>
        <v>стабильность</v>
      </c>
      <c r="X28" s="13">
        <v>3</v>
      </c>
      <c r="Y28" s="13">
        <v>6</v>
      </c>
      <c r="Z28" s="13">
        <v>2</v>
      </c>
      <c r="AA28" s="13">
        <v>0</v>
      </c>
      <c r="AB28" s="26">
        <f>(движение!F28-успеваемость!AA28)/движение!F28*100</f>
        <v>100</v>
      </c>
      <c r="AC28" s="26">
        <f>((X28+Y28)/движение!F28)*100</f>
        <v>36</v>
      </c>
      <c r="AD28" s="29" t="str">
        <f t="shared" si="12"/>
        <v>стабильность</v>
      </c>
      <c r="AE28" s="29" t="str">
        <f t="shared" si="13"/>
        <v>стабильность</v>
      </c>
      <c r="AF28" s="13">
        <v>3</v>
      </c>
      <c r="AG28" s="13">
        <v>6</v>
      </c>
      <c r="AH28" s="13">
        <v>2</v>
      </c>
      <c r="AI28" s="13">
        <v>0</v>
      </c>
      <c r="AJ28" s="26">
        <f>(движение!G28-успеваемость!AI28)/движение!G28*100</f>
        <v>100</v>
      </c>
      <c r="AK28" s="26">
        <f>((AF28+AG28)/движение!G28)*100</f>
        <v>36</v>
      </c>
      <c r="AL28" s="29" t="str">
        <f t="shared" si="14"/>
        <v>стабильность</v>
      </c>
      <c r="AM28" s="29" t="str">
        <f t="shared" si="15"/>
        <v>стабильность</v>
      </c>
    </row>
    <row r="29" spans="1:39" ht="22.5">
      <c r="A29" s="8" t="s">
        <v>30</v>
      </c>
      <c r="B29" s="13">
        <v>5</v>
      </c>
      <c r="C29" s="13">
        <v>8</v>
      </c>
      <c r="D29" s="13">
        <v>1</v>
      </c>
      <c r="E29" s="13">
        <v>2</v>
      </c>
      <c r="F29" s="26">
        <f>(движение!C28-успеваемость!E29)/движение!C28*100</f>
        <v>92</v>
      </c>
      <c r="G29" s="26">
        <f>((B29+C29)/движение!C29)*100</f>
        <v>56.52173913043478</v>
      </c>
      <c r="H29" s="13">
        <v>5</v>
      </c>
      <c r="I29" s="13">
        <v>8</v>
      </c>
      <c r="J29" s="13">
        <v>1</v>
      </c>
      <c r="K29" s="13">
        <v>2</v>
      </c>
      <c r="L29" s="26">
        <f>(движение!D29-успеваемость!K29)/движение!D29*100</f>
        <v>92</v>
      </c>
      <c r="M29" s="26">
        <f>((H29+I29)/движение!D29)*100</f>
        <v>52</v>
      </c>
      <c r="N29" s="29" t="str">
        <f t="shared" si="8"/>
        <v>стабильность</v>
      </c>
      <c r="O29" s="29" t="str">
        <f t="shared" si="9"/>
        <v>снижение</v>
      </c>
      <c r="P29" s="13">
        <v>5</v>
      </c>
      <c r="Q29" s="13">
        <v>8</v>
      </c>
      <c r="R29" s="13">
        <v>1</v>
      </c>
      <c r="S29" s="13">
        <v>1</v>
      </c>
      <c r="T29" s="12">
        <f>(движение!E29-успеваемость!S29)/движение!E29*100</f>
        <v>95.83333333333334</v>
      </c>
      <c r="U29" s="12">
        <f>((P29+Q29)/движение!E29)*100</f>
        <v>54.166666666666664</v>
      </c>
      <c r="V29" s="29" t="str">
        <f t="shared" si="10"/>
        <v>повышение</v>
      </c>
      <c r="W29" s="29" t="str">
        <f t="shared" si="11"/>
        <v>повышение</v>
      </c>
      <c r="X29" s="13">
        <v>5</v>
      </c>
      <c r="Y29" s="13">
        <v>8</v>
      </c>
      <c r="Z29" s="13">
        <v>1</v>
      </c>
      <c r="AA29" s="13">
        <v>2</v>
      </c>
      <c r="AB29" s="26">
        <f>(движение!F29-успеваемость!AA29)/движение!F29*100</f>
        <v>92</v>
      </c>
      <c r="AC29" s="26">
        <f>((X29+Y29)/движение!F29)*100</f>
        <v>52</v>
      </c>
      <c r="AD29" s="29" t="str">
        <f t="shared" si="12"/>
        <v>снижение</v>
      </c>
      <c r="AE29" s="29" t="str">
        <f t="shared" si="13"/>
        <v>снижение</v>
      </c>
      <c r="AF29" s="13">
        <v>5</v>
      </c>
      <c r="AG29" s="13">
        <v>8</v>
      </c>
      <c r="AH29" s="13">
        <v>1</v>
      </c>
      <c r="AI29" s="13">
        <v>0</v>
      </c>
      <c r="AJ29" s="26">
        <f>(движение!G29-успеваемость!AI29)/движение!G29*100</f>
        <v>100</v>
      </c>
      <c r="AK29" s="26">
        <f>((AF29+AG29)/движение!G29)*100</f>
        <v>52</v>
      </c>
      <c r="AL29" s="29" t="str">
        <f t="shared" si="14"/>
        <v>повышение</v>
      </c>
      <c r="AM29" s="29" t="str">
        <f t="shared" si="15"/>
        <v>снижение</v>
      </c>
    </row>
    <row r="30" spans="1:39" ht="22.5">
      <c r="A30" s="8" t="s">
        <v>31</v>
      </c>
      <c r="B30" s="13">
        <v>2</v>
      </c>
      <c r="C30" s="13">
        <v>7</v>
      </c>
      <c r="D30" s="13">
        <v>2</v>
      </c>
      <c r="E30" s="13">
        <v>1</v>
      </c>
      <c r="F30" s="26">
        <f>(движение!C29-успеваемость!E30)/движение!C29*100</f>
        <v>95.65217391304348</v>
      </c>
      <c r="G30" s="26">
        <f>((B30+C30)/движение!C30)*100</f>
        <v>36</v>
      </c>
      <c r="H30" s="13">
        <v>2</v>
      </c>
      <c r="I30" s="13">
        <v>5</v>
      </c>
      <c r="J30" s="13">
        <v>2</v>
      </c>
      <c r="K30" s="13">
        <v>1</v>
      </c>
      <c r="L30" s="26">
        <f>(движение!D30-успеваемость!K30)/движение!D30*100</f>
        <v>96</v>
      </c>
      <c r="M30" s="26">
        <f>((H30+I30)/движение!D30)*100</f>
        <v>28.000000000000004</v>
      </c>
      <c r="N30" s="29" t="str">
        <f t="shared" si="8"/>
        <v>повышение</v>
      </c>
      <c r="O30" s="29" t="str">
        <f t="shared" si="9"/>
        <v>снижение</v>
      </c>
      <c r="P30" s="13">
        <v>2</v>
      </c>
      <c r="Q30" s="13">
        <v>5</v>
      </c>
      <c r="R30" s="13">
        <v>2</v>
      </c>
      <c r="S30" s="13">
        <v>0</v>
      </c>
      <c r="T30" s="12">
        <f>(движение!E30-успеваемость!S30)/движение!E30*100</f>
        <v>100</v>
      </c>
      <c r="U30" s="12">
        <f>((P30+Q30)/движение!E30)*100</f>
        <v>28.000000000000004</v>
      </c>
      <c r="V30" s="29" t="str">
        <f t="shared" si="10"/>
        <v>повышение</v>
      </c>
      <c r="W30" s="29" t="str">
        <f t="shared" si="11"/>
        <v>стабильность</v>
      </c>
      <c r="X30" s="13">
        <v>2</v>
      </c>
      <c r="Y30" s="13">
        <v>5</v>
      </c>
      <c r="Z30" s="13">
        <v>2</v>
      </c>
      <c r="AA30" s="13">
        <v>0</v>
      </c>
      <c r="AB30" s="26">
        <f>(движение!F30-успеваемость!AA30)/движение!F30*100</f>
        <v>100</v>
      </c>
      <c r="AC30" s="26">
        <f>((X30+Y30)/движение!F30)*100</f>
        <v>28.000000000000004</v>
      </c>
      <c r="AD30" s="29" t="str">
        <f t="shared" si="12"/>
        <v>стабильность</v>
      </c>
      <c r="AE30" s="29" t="str">
        <f t="shared" si="13"/>
        <v>стабильность</v>
      </c>
      <c r="AF30" s="13">
        <v>2</v>
      </c>
      <c r="AG30" s="13">
        <v>5</v>
      </c>
      <c r="AH30" s="13">
        <v>2</v>
      </c>
      <c r="AI30" s="13">
        <v>0</v>
      </c>
      <c r="AJ30" s="26">
        <f>(движение!G30-успеваемость!AI30)/движение!G30*100</f>
        <v>100</v>
      </c>
      <c r="AK30" s="26">
        <f>((AF30+AG30)/движение!G30)*100</f>
        <v>28.000000000000004</v>
      </c>
      <c r="AL30" s="29" t="str">
        <f t="shared" si="14"/>
        <v>повышение</v>
      </c>
      <c r="AM30" s="29" t="str">
        <f t="shared" si="15"/>
        <v>снижение</v>
      </c>
    </row>
    <row r="31" spans="1:39" ht="22.5">
      <c r="A31" s="8" t="s">
        <v>32</v>
      </c>
      <c r="B31" s="13">
        <v>3</v>
      </c>
      <c r="C31" s="13">
        <v>7</v>
      </c>
      <c r="D31" s="13">
        <v>2</v>
      </c>
      <c r="E31" s="13">
        <v>0</v>
      </c>
      <c r="F31" s="26">
        <f>(движение!C30-успеваемость!E31)/движение!C30*100</f>
        <v>100</v>
      </c>
      <c r="G31" s="26">
        <f>((B31+C31)/движение!C31)*100</f>
        <v>38.46153846153847</v>
      </c>
      <c r="H31" s="13">
        <v>3</v>
      </c>
      <c r="I31" s="13">
        <v>7</v>
      </c>
      <c r="J31" s="13">
        <v>2</v>
      </c>
      <c r="K31" s="13">
        <v>0</v>
      </c>
      <c r="L31" s="26">
        <f>(движение!D31-успеваемость!K31)/движение!D31*100</f>
        <v>100</v>
      </c>
      <c r="M31" s="26">
        <f>((H31+I31)/движение!D31)*100</f>
        <v>38.46153846153847</v>
      </c>
      <c r="N31" s="29" t="str">
        <f t="shared" si="8"/>
        <v>стабильность</v>
      </c>
      <c r="O31" s="29" t="str">
        <f t="shared" si="9"/>
        <v>стабильность</v>
      </c>
      <c r="P31" s="13">
        <v>3</v>
      </c>
      <c r="Q31" s="13">
        <v>7</v>
      </c>
      <c r="R31" s="13">
        <v>2</v>
      </c>
      <c r="S31" s="13">
        <v>0</v>
      </c>
      <c r="T31" s="12">
        <f>(движение!E31-успеваемость!S31)/движение!E31*100</f>
        <v>100</v>
      </c>
      <c r="U31" s="12">
        <f>((P31+Q31)/движение!E31)*100</f>
        <v>38.46153846153847</v>
      </c>
      <c r="V31" s="29" t="str">
        <f t="shared" si="10"/>
        <v>стабильность</v>
      </c>
      <c r="W31" s="29" t="str">
        <f t="shared" si="11"/>
        <v>стабильность</v>
      </c>
      <c r="X31" s="13">
        <v>3</v>
      </c>
      <c r="Y31" s="13">
        <v>7</v>
      </c>
      <c r="Z31" s="13">
        <v>2</v>
      </c>
      <c r="AA31" s="13">
        <v>0</v>
      </c>
      <c r="AB31" s="26">
        <f>(движение!F31-успеваемость!AA31)/движение!F31*100</f>
        <v>100</v>
      </c>
      <c r="AC31" s="26">
        <f>((X31+Y31)/движение!F31)*100</f>
        <v>38.46153846153847</v>
      </c>
      <c r="AD31" s="29" t="str">
        <f t="shared" si="12"/>
        <v>стабильность</v>
      </c>
      <c r="AE31" s="29" t="str">
        <f t="shared" si="13"/>
        <v>стабильность</v>
      </c>
      <c r="AF31" s="13">
        <v>3</v>
      </c>
      <c r="AG31" s="13">
        <v>7</v>
      </c>
      <c r="AH31" s="13">
        <v>2</v>
      </c>
      <c r="AI31" s="13">
        <v>0</v>
      </c>
      <c r="AJ31" s="26">
        <f>(движение!G31-успеваемость!AI31)/движение!G31*100</f>
        <v>100</v>
      </c>
      <c r="AK31" s="26">
        <f>((AF31+AG31)/движение!G31)*100</f>
        <v>38.46153846153847</v>
      </c>
      <c r="AL31" s="29" t="str">
        <f t="shared" si="14"/>
        <v>стабильность</v>
      </c>
      <c r="AM31" s="29" t="str">
        <f t="shared" si="15"/>
        <v>стабильность</v>
      </c>
    </row>
    <row r="32" spans="1:39" ht="22.5">
      <c r="A32" s="8" t="s">
        <v>56</v>
      </c>
      <c r="B32" s="20">
        <f>SUM(B17:B31)</f>
        <v>49</v>
      </c>
      <c r="C32" s="20">
        <f>SUM(C17:C31)</f>
        <v>101</v>
      </c>
      <c r="D32" s="20">
        <f>SUM(D17:D31)</f>
        <v>34</v>
      </c>
      <c r="E32" s="11">
        <f>SUM(E17:E31)</f>
        <v>5</v>
      </c>
      <c r="F32" s="26">
        <f>(движение!C31-успеваемость!E32)/движение!C31*100</f>
        <v>80.76923076923077</v>
      </c>
      <c r="G32" s="26">
        <f>((B32+C32)/движение!C32)*100</f>
        <v>40</v>
      </c>
      <c r="H32" s="20">
        <f>SUM(H17:H31)</f>
        <v>49</v>
      </c>
      <c r="I32" s="20">
        <f>SUM(I17:I31)</f>
        <v>100</v>
      </c>
      <c r="J32" s="20">
        <f>SUM(J17:J31)</f>
        <v>28</v>
      </c>
      <c r="K32" s="20">
        <f>SUM(K17:K31)</f>
        <v>5</v>
      </c>
      <c r="L32" s="26">
        <f>(движение!D32-успеваемость!K32)/движение!D32*100</f>
        <v>98.66310160427807</v>
      </c>
      <c r="M32" s="26">
        <f>((H32+I32)/движение!D32)*100</f>
        <v>39.839572192513366</v>
      </c>
      <c r="N32" s="29" t="str">
        <f t="shared" si="8"/>
        <v>повышение</v>
      </c>
      <c r="O32" s="29" t="str">
        <f t="shared" si="9"/>
        <v>снижение</v>
      </c>
      <c r="P32" s="20">
        <f>SUM(P17:P31)</f>
        <v>49</v>
      </c>
      <c r="Q32" s="20">
        <f>SUM(Q17:Q31)</f>
        <v>100</v>
      </c>
      <c r="R32" s="20">
        <f>SUM(R17:R31)</f>
        <v>28</v>
      </c>
      <c r="S32" s="20">
        <f>SUM(S17:S31)</f>
        <v>3</v>
      </c>
      <c r="T32" s="12">
        <f>(движение!E32-успеваемость!S32)/движение!E32*100</f>
        <v>99.19571045576407</v>
      </c>
      <c r="U32" s="12">
        <f>((P32+Q32)/движение!E32)*100</f>
        <v>39.946380697050934</v>
      </c>
      <c r="V32" s="29" t="str">
        <f t="shared" si="10"/>
        <v>повышение</v>
      </c>
      <c r="W32" s="29" t="str">
        <f t="shared" si="11"/>
        <v>повышение</v>
      </c>
      <c r="X32" s="20">
        <f>SUM(X17:X31)</f>
        <v>49</v>
      </c>
      <c r="Y32" s="20">
        <f>SUM(Y17:Y31)</f>
        <v>100</v>
      </c>
      <c r="Z32" s="20">
        <f>SUM(Z17:Z31)</f>
        <v>28</v>
      </c>
      <c r="AA32" s="20">
        <f>SUM(AA17:AA31)</f>
        <v>4</v>
      </c>
      <c r="AB32" s="26">
        <f>(движение!F32-успеваемость!AA32)/движение!F32*100</f>
        <v>98.94179894179894</v>
      </c>
      <c r="AC32" s="26">
        <f>((X32+Y32)/движение!F32)*100</f>
        <v>39.41798941798942</v>
      </c>
      <c r="AD32" s="29" t="str">
        <f t="shared" si="12"/>
        <v>снижение</v>
      </c>
      <c r="AE32" s="29" t="str">
        <f t="shared" si="13"/>
        <v>снижение</v>
      </c>
      <c r="AF32" s="20">
        <f>SUM(AF17:AF31)</f>
        <v>49</v>
      </c>
      <c r="AG32" s="20">
        <f>SUM(AG17:AG31)</f>
        <v>100</v>
      </c>
      <c r="AH32" s="20">
        <f>SUM(AH17:AH31)</f>
        <v>28</v>
      </c>
      <c r="AI32" s="20">
        <f>SUM(AI17:AI31)</f>
        <v>0</v>
      </c>
      <c r="AJ32" s="26">
        <f>(движение!G32-успеваемость!AI32)/движение!G32*100</f>
        <v>100</v>
      </c>
      <c r="AK32" s="26">
        <f>((AF32+AG32)/движение!G32)*100</f>
        <v>39.41798941798942</v>
      </c>
      <c r="AL32" s="29" t="str">
        <f t="shared" si="14"/>
        <v>повышение</v>
      </c>
      <c r="AM32" s="29" t="str">
        <f t="shared" si="15"/>
        <v>снижение</v>
      </c>
    </row>
    <row r="33" spans="1:39" ht="12.75">
      <c r="A33" s="8"/>
      <c r="B33" s="13"/>
      <c r="C33" s="13"/>
      <c r="D33" s="13"/>
      <c r="E33" s="13"/>
      <c r="F33" s="26"/>
      <c r="G33" s="26"/>
      <c r="H33" s="8"/>
      <c r="I33" s="8" t="s">
        <v>59</v>
      </c>
      <c r="J33" s="8"/>
      <c r="K33" s="8" t="s">
        <v>11</v>
      </c>
      <c r="L33" s="27"/>
      <c r="M33" s="27"/>
      <c r="N33" s="35"/>
      <c r="O33" s="35"/>
      <c r="P33" s="8"/>
      <c r="Q33" s="8"/>
      <c r="R33" s="8"/>
      <c r="S33" s="8" t="s">
        <v>11</v>
      </c>
      <c r="T33" s="8"/>
      <c r="U33" s="8"/>
      <c r="V33" s="31"/>
      <c r="W33" s="31"/>
      <c r="X33" s="8"/>
      <c r="Y33" s="8"/>
      <c r="Z33" s="8"/>
      <c r="AA33" s="8"/>
      <c r="AB33" s="27"/>
      <c r="AC33" s="27"/>
      <c r="AD33" s="31"/>
      <c r="AE33" s="31"/>
      <c r="AF33" s="8"/>
      <c r="AG33" s="8"/>
      <c r="AH33" s="8" t="s">
        <v>11</v>
      </c>
      <c r="AI33" s="8"/>
      <c r="AJ33" s="27"/>
      <c r="AK33" s="27"/>
      <c r="AL33" s="34"/>
      <c r="AM33" s="34"/>
    </row>
    <row r="34" spans="1:39" ht="22.5">
      <c r="A34" s="8" t="s">
        <v>33</v>
      </c>
      <c r="B34" s="23"/>
      <c r="C34" s="23"/>
      <c r="D34" s="23"/>
      <c r="E34" s="23"/>
      <c r="F34" s="28"/>
      <c r="G34" s="28"/>
      <c r="H34" s="13">
        <v>5</v>
      </c>
      <c r="I34" s="13">
        <v>8</v>
      </c>
      <c r="J34" s="13">
        <v>2</v>
      </c>
      <c r="K34" s="13">
        <v>0</v>
      </c>
      <c r="L34" s="26">
        <f>(движение!D34-успеваемость!K34)/движение!D34*100</f>
        <v>100</v>
      </c>
      <c r="M34" s="26">
        <f>((H34+I34)/движение!D34)*100</f>
        <v>48.148148148148145</v>
      </c>
      <c r="N34" s="32" t="s">
        <v>11</v>
      </c>
      <c r="O34" s="32" t="s">
        <v>11</v>
      </c>
      <c r="P34" s="23"/>
      <c r="Q34" s="23"/>
      <c r="R34" s="23"/>
      <c r="S34" s="23"/>
      <c r="T34" s="25"/>
      <c r="U34" s="25"/>
      <c r="V34" s="32"/>
      <c r="W34" s="32"/>
      <c r="X34" s="13">
        <v>5</v>
      </c>
      <c r="Y34" s="13">
        <v>8</v>
      </c>
      <c r="Z34" s="13">
        <v>2</v>
      </c>
      <c r="AA34" s="13">
        <v>0</v>
      </c>
      <c r="AB34" s="26">
        <f>(движение!F34-успеваемость!AA34)/движение!F34*100</f>
        <v>100</v>
      </c>
      <c r="AC34" s="26">
        <f>((X34+Y34)/движение!F34)*100</f>
        <v>48.148148148148145</v>
      </c>
      <c r="AD34" s="29" t="str">
        <f>IF(T34&gt;AB34,"снижение",IF(T34=AB34,"стабильность","повышение"))</f>
        <v>повышение</v>
      </c>
      <c r="AE34" s="29" t="str">
        <f>IF(U34&gt;AC34,"снижение",IF(U34=AC34,"стабильность","повышение"))</f>
        <v>повышение</v>
      </c>
      <c r="AF34" s="13">
        <v>8</v>
      </c>
      <c r="AG34" s="13">
        <v>2</v>
      </c>
      <c r="AH34" s="13">
        <v>1</v>
      </c>
      <c r="AI34" s="13">
        <v>0</v>
      </c>
      <c r="AJ34" s="26">
        <f>(движение!G34-успеваемость!AI34)/движение!G34*100</f>
        <v>100</v>
      </c>
      <c r="AK34" s="26">
        <f>((AF34+AG34)/движение!G34)*100</f>
        <v>37.03703703703704</v>
      </c>
      <c r="AL34" s="29" t="str">
        <f>IF(L34&gt;AJ34,"снижение",IF(L34=AJ34,"стабильность","повышение"))</f>
        <v>стабильность</v>
      </c>
      <c r="AM34" s="29" t="str">
        <f>IF(M34&gt;AK34,"снижение",IF(M34=AK34,"стабильность","повышение"))</f>
        <v>снижение</v>
      </c>
    </row>
    <row r="35" spans="1:39" ht="22.5">
      <c r="A35" s="8" t="s">
        <v>34</v>
      </c>
      <c r="B35" s="23"/>
      <c r="C35" s="23"/>
      <c r="D35" s="23"/>
      <c r="E35" s="23"/>
      <c r="F35" s="28"/>
      <c r="G35" s="28"/>
      <c r="H35" s="13">
        <v>2</v>
      </c>
      <c r="I35" s="13">
        <v>7</v>
      </c>
      <c r="J35" s="13">
        <v>2</v>
      </c>
      <c r="K35" s="13">
        <v>0</v>
      </c>
      <c r="L35" s="26">
        <f>(движение!D35-успеваемость!K35)/движение!D35*100</f>
        <v>100</v>
      </c>
      <c r="M35" s="26">
        <f>((H35+I35)/движение!D35)*100</f>
        <v>32.142857142857146</v>
      </c>
      <c r="N35" s="32"/>
      <c r="O35" s="32"/>
      <c r="P35" s="23"/>
      <c r="Q35" s="23"/>
      <c r="R35" s="23"/>
      <c r="S35" s="23"/>
      <c r="T35" s="25"/>
      <c r="U35" s="25"/>
      <c r="V35" s="32"/>
      <c r="W35" s="32"/>
      <c r="X35" s="13">
        <v>2</v>
      </c>
      <c r="Y35" s="13">
        <v>7</v>
      </c>
      <c r="Z35" s="13">
        <v>2</v>
      </c>
      <c r="AA35" s="13">
        <v>0</v>
      </c>
      <c r="AB35" s="26">
        <f>(движение!F35-успеваемость!AA35)/движение!F35*100</f>
        <v>100</v>
      </c>
      <c r="AC35" s="26">
        <f>((X35+Y35)/движение!F35)*100</f>
        <v>32.142857142857146</v>
      </c>
      <c r="AD35" s="29" t="str">
        <f aca="true" t="shared" si="16" ref="AD35:AD42">IF(T35&gt;AB35,"снижение",IF(T35=AB35,"стабильность","повышение"))</f>
        <v>повышение</v>
      </c>
      <c r="AE35" s="29" t="str">
        <f aca="true" t="shared" si="17" ref="AE35:AE42">IF(U35&gt;AC35,"снижение",IF(U35=AC35,"стабильность","повышение"))</f>
        <v>повышение</v>
      </c>
      <c r="AF35" s="13">
        <v>7</v>
      </c>
      <c r="AG35" s="13">
        <v>2</v>
      </c>
      <c r="AH35" s="13">
        <v>0</v>
      </c>
      <c r="AI35" s="13">
        <v>0</v>
      </c>
      <c r="AJ35" s="26">
        <f>(движение!G35-успеваемость!AI35)/движение!G35*100</f>
        <v>100</v>
      </c>
      <c r="AK35" s="26">
        <f>((AF35+AG35)/движение!G35)*100</f>
        <v>32.142857142857146</v>
      </c>
      <c r="AL35" s="29" t="str">
        <f aca="true" t="shared" si="18" ref="AL35:AL42">IF(L35&gt;AJ35,"снижение",IF(L35=AJ35,"стабильность","повышение"))</f>
        <v>стабильность</v>
      </c>
      <c r="AM35" s="29" t="str">
        <f aca="true" t="shared" si="19" ref="AM35:AM42">IF(M35&gt;AK35,"снижение",IF(M35=AK35,"стабильность","повышение"))</f>
        <v>стабильность</v>
      </c>
    </row>
    <row r="36" spans="1:39" ht="22.5">
      <c r="A36" s="8" t="s">
        <v>35</v>
      </c>
      <c r="B36" s="23"/>
      <c r="C36" s="23"/>
      <c r="D36" s="23"/>
      <c r="E36" s="23"/>
      <c r="F36" s="28"/>
      <c r="G36" s="28"/>
      <c r="H36" s="13">
        <v>4</v>
      </c>
      <c r="I36" s="13">
        <v>6</v>
      </c>
      <c r="J36" s="13">
        <v>2</v>
      </c>
      <c r="K36" s="13">
        <v>0</v>
      </c>
      <c r="L36" s="26">
        <f>(движение!D36-успеваемость!K36)/движение!D36*100</f>
        <v>100</v>
      </c>
      <c r="M36" s="26">
        <f>((H36+I36)/движение!D36)*100</f>
        <v>40</v>
      </c>
      <c r="N36" s="32"/>
      <c r="O36" s="32"/>
      <c r="P36" s="23"/>
      <c r="Q36" s="23"/>
      <c r="R36" s="23"/>
      <c r="S36" s="23"/>
      <c r="T36" s="25"/>
      <c r="U36" s="25"/>
      <c r="V36" s="32"/>
      <c r="W36" s="32"/>
      <c r="X36" s="13">
        <v>4</v>
      </c>
      <c r="Y36" s="13">
        <v>6</v>
      </c>
      <c r="Z36" s="13">
        <v>2</v>
      </c>
      <c r="AA36" s="13">
        <v>0</v>
      </c>
      <c r="AB36" s="26">
        <f>(движение!F36-успеваемость!AA36)/движение!F36*100</f>
        <v>100</v>
      </c>
      <c r="AC36" s="26">
        <f>((X36+Y36)/движение!F36)*100</f>
        <v>40</v>
      </c>
      <c r="AD36" s="29" t="str">
        <f t="shared" si="16"/>
        <v>повышение</v>
      </c>
      <c r="AE36" s="29" t="str">
        <f t="shared" si="17"/>
        <v>повышение</v>
      </c>
      <c r="AF36" s="13">
        <v>6</v>
      </c>
      <c r="AG36" s="13">
        <v>2</v>
      </c>
      <c r="AH36" s="13">
        <v>1</v>
      </c>
      <c r="AI36" s="13">
        <v>0</v>
      </c>
      <c r="AJ36" s="26">
        <f>(движение!G36-успеваемость!AI36)/движение!G36*100</f>
        <v>100</v>
      </c>
      <c r="AK36" s="26">
        <f>((AF36+AG36)/движение!G36)*100</f>
        <v>32</v>
      </c>
      <c r="AL36" s="29" t="str">
        <f t="shared" si="18"/>
        <v>стабильность</v>
      </c>
      <c r="AM36" s="29" t="str">
        <f t="shared" si="19"/>
        <v>снижение</v>
      </c>
    </row>
    <row r="37" spans="1:39" ht="22.5">
      <c r="A37" s="8" t="s">
        <v>36</v>
      </c>
      <c r="B37" s="23"/>
      <c r="C37" s="23"/>
      <c r="D37" s="23"/>
      <c r="E37" s="23"/>
      <c r="F37" s="28"/>
      <c r="G37" s="28"/>
      <c r="H37" s="13">
        <v>4</v>
      </c>
      <c r="I37" s="13">
        <v>6</v>
      </c>
      <c r="J37" s="13">
        <v>2</v>
      </c>
      <c r="K37" s="13">
        <v>1</v>
      </c>
      <c r="L37" s="26">
        <f>(движение!D37-успеваемость!K37)/движение!D37*100</f>
        <v>95.83333333333334</v>
      </c>
      <c r="M37" s="26">
        <f>((H37+I37)/движение!D37)*100</f>
        <v>41.66666666666667</v>
      </c>
      <c r="N37" s="32"/>
      <c r="O37" s="32"/>
      <c r="P37" s="23"/>
      <c r="Q37" s="23"/>
      <c r="R37" s="23"/>
      <c r="S37" s="23"/>
      <c r="T37" s="25"/>
      <c r="U37" s="25"/>
      <c r="V37" s="32"/>
      <c r="W37" s="32"/>
      <c r="X37" s="13">
        <v>4</v>
      </c>
      <c r="Y37" s="13">
        <v>6</v>
      </c>
      <c r="Z37" s="13">
        <v>2</v>
      </c>
      <c r="AA37" s="13">
        <v>0</v>
      </c>
      <c r="AB37" s="26">
        <f>(движение!F37-успеваемость!AA37)/движение!F37*100</f>
        <v>100</v>
      </c>
      <c r="AC37" s="26">
        <f>((X37+Y37)/движение!F37)*100</f>
        <v>41.66666666666667</v>
      </c>
      <c r="AD37" s="29" t="str">
        <f t="shared" si="16"/>
        <v>повышение</v>
      </c>
      <c r="AE37" s="29" t="str">
        <f t="shared" si="17"/>
        <v>повышение</v>
      </c>
      <c r="AF37" s="13">
        <v>6</v>
      </c>
      <c r="AG37" s="13">
        <v>2</v>
      </c>
      <c r="AH37" s="13">
        <v>1</v>
      </c>
      <c r="AI37" s="13">
        <v>0</v>
      </c>
      <c r="AJ37" s="26">
        <f>(движение!G37-успеваемость!AI37)/движение!G37*100</f>
        <v>100</v>
      </c>
      <c r="AK37" s="26">
        <f>((AF37+AG37)/движение!G37)*100</f>
        <v>33.33333333333333</v>
      </c>
      <c r="AL37" s="29" t="str">
        <f t="shared" si="18"/>
        <v>повышение</v>
      </c>
      <c r="AM37" s="29" t="str">
        <f t="shared" si="19"/>
        <v>снижение</v>
      </c>
    </row>
    <row r="38" spans="1:39" ht="22.5">
      <c r="A38" s="8" t="s">
        <v>37</v>
      </c>
      <c r="B38" s="23"/>
      <c r="C38" s="23"/>
      <c r="D38" s="23"/>
      <c r="E38" s="23"/>
      <c r="F38" s="28"/>
      <c r="G38" s="28"/>
      <c r="H38" s="13">
        <v>3</v>
      </c>
      <c r="I38" s="13">
        <v>6</v>
      </c>
      <c r="J38" s="13">
        <v>2</v>
      </c>
      <c r="K38" s="13">
        <v>0</v>
      </c>
      <c r="L38" s="26">
        <f>(движение!D38-успеваемость!K38)/движение!D38*100</f>
        <v>100</v>
      </c>
      <c r="M38" s="26">
        <f>((H38+I38)/движение!D38)*100</f>
        <v>39.130434782608695</v>
      </c>
      <c r="N38" s="32"/>
      <c r="O38" s="32"/>
      <c r="P38" s="23"/>
      <c r="Q38" s="23"/>
      <c r="R38" s="23"/>
      <c r="S38" s="23"/>
      <c r="T38" s="25"/>
      <c r="U38" s="25"/>
      <c r="V38" s="32"/>
      <c r="W38" s="32"/>
      <c r="X38" s="13">
        <v>3</v>
      </c>
      <c r="Y38" s="13">
        <v>6</v>
      </c>
      <c r="Z38" s="13">
        <v>2</v>
      </c>
      <c r="AA38" s="13">
        <v>0</v>
      </c>
      <c r="AB38" s="26">
        <f>(движение!F38-успеваемость!AA38)/движение!F38*100</f>
        <v>100</v>
      </c>
      <c r="AC38" s="26">
        <f>((X38+Y38)/движение!F38)*100</f>
        <v>40.909090909090914</v>
      </c>
      <c r="AD38" s="29" t="str">
        <f t="shared" si="16"/>
        <v>повышение</v>
      </c>
      <c r="AE38" s="29" t="str">
        <f t="shared" si="17"/>
        <v>повышение</v>
      </c>
      <c r="AF38" s="13">
        <v>6</v>
      </c>
      <c r="AG38" s="13">
        <v>2</v>
      </c>
      <c r="AH38" s="13">
        <v>0</v>
      </c>
      <c r="AI38" s="13">
        <v>0</v>
      </c>
      <c r="AJ38" s="26">
        <f>(движение!G38-успеваемость!AI38)/движение!G38*100</f>
        <v>100</v>
      </c>
      <c r="AK38" s="26">
        <f>((AF38+AG38)/движение!G38)*100</f>
        <v>36.36363636363637</v>
      </c>
      <c r="AL38" s="29" t="str">
        <f t="shared" si="18"/>
        <v>стабильность</v>
      </c>
      <c r="AM38" s="29" t="str">
        <f t="shared" si="19"/>
        <v>снижение</v>
      </c>
    </row>
    <row r="39" spans="1:39" ht="22.5">
      <c r="A39" s="8" t="s">
        <v>38</v>
      </c>
      <c r="B39" s="23"/>
      <c r="C39" s="23"/>
      <c r="D39" s="23"/>
      <c r="E39" s="23"/>
      <c r="F39" s="28"/>
      <c r="G39" s="28"/>
      <c r="H39" s="13">
        <v>2</v>
      </c>
      <c r="I39" s="13">
        <v>6</v>
      </c>
      <c r="J39" s="13">
        <v>2</v>
      </c>
      <c r="K39" s="13">
        <v>0</v>
      </c>
      <c r="L39" s="26">
        <f>(движение!D39-успеваемость!K39)/движение!D39*100</f>
        <v>100</v>
      </c>
      <c r="M39" s="26">
        <f>((H39+I39)/движение!D39)*100</f>
        <v>30.76923076923077</v>
      </c>
      <c r="N39" s="32"/>
      <c r="O39" s="32"/>
      <c r="P39" s="23"/>
      <c r="Q39" s="23"/>
      <c r="R39" s="23"/>
      <c r="S39" s="23"/>
      <c r="T39" s="25"/>
      <c r="U39" s="25"/>
      <c r="V39" s="32"/>
      <c r="W39" s="32"/>
      <c r="X39" s="13">
        <v>2</v>
      </c>
      <c r="Y39" s="13">
        <v>6</v>
      </c>
      <c r="Z39" s="13">
        <v>2</v>
      </c>
      <c r="AA39" s="13">
        <v>0</v>
      </c>
      <c r="AB39" s="26">
        <f>(движение!F39-успеваемость!AA39)/движение!F39*100</f>
        <v>100</v>
      </c>
      <c r="AC39" s="26">
        <f>((X39+Y39)/движение!F39)*100</f>
        <v>30.76923076923077</v>
      </c>
      <c r="AD39" s="29" t="str">
        <f t="shared" si="16"/>
        <v>повышение</v>
      </c>
      <c r="AE39" s="29" t="str">
        <f t="shared" si="17"/>
        <v>повышение</v>
      </c>
      <c r="AF39" s="13">
        <v>6</v>
      </c>
      <c r="AG39" s="13">
        <v>2</v>
      </c>
      <c r="AH39" s="13">
        <v>0</v>
      </c>
      <c r="AI39" s="13">
        <v>0</v>
      </c>
      <c r="AJ39" s="26">
        <f>(движение!G39-успеваемость!AI39)/движение!G39*100</f>
        <v>100</v>
      </c>
      <c r="AK39" s="26">
        <f>((AF39+AG39)/движение!G39)*100</f>
        <v>30.76923076923077</v>
      </c>
      <c r="AL39" s="29" t="str">
        <f t="shared" si="18"/>
        <v>стабильность</v>
      </c>
      <c r="AM39" s="29" t="str">
        <f t="shared" si="19"/>
        <v>стабильность</v>
      </c>
    </row>
    <row r="40" spans="1:39" ht="22.5">
      <c r="A40" s="10" t="s">
        <v>42</v>
      </c>
      <c r="B40" s="24"/>
      <c r="C40" s="24"/>
      <c r="D40" s="24"/>
      <c r="E40" s="24"/>
      <c r="F40" s="28"/>
      <c r="G40" s="28"/>
      <c r="H40" s="11">
        <f>SUM(H34:H39)</f>
        <v>20</v>
      </c>
      <c r="I40" s="11">
        <f>SUM(I34:I39)</f>
        <v>39</v>
      </c>
      <c r="J40" s="11">
        <f>SUM(J34:J39)</f>
        <v>12</v>
      </c>
      <c r="K40" s="11">
        <f>SUM(K34:K39)</f>
        <v>1</v>
      </c>
      <c r="L40" s="26">
        <f>(движение!D40-успеваемость!K40)/движение!D40*100</f>
        <v>99.34640522875817</v>
      </c>
      <c r="M40" s="26">
        <f>((H40+I40)/движение!D40)*100</f>
        <v>38.56209150326798</v>
      </c>
      <c r="N40" s="32"/>
      <c r="O40" s="32"/>
      <c r="P40" s="24"/>
      <c r="Q40" s="24"/>
      <c r="R40" s="24"/>
      <c r="S40" s="24"/>
      <c r="T40" s="25"/>
      <c r="U40" s="25"/>
      <c r="V40" s="32"/>
      <c r="W40" s="32"/>
      <c r="X40" s="11">
        <f>SUM(X34:X39)</f>
        <v>20</v>
      </c>
      <c r="Y40" s="11">
        <f>SUM(Y34:Y39)</f>
        <v>39</v>
      </c>
      <c r="Z40" s="11">
        <f>SUM(Z34:Z39)</f>
        <v>12</v>
      </c>
      <c r="AA40" s="11">
        <f>SUM(AA34:AA39)</f>
        <v>0</v>
      </c>
      <c r="AB40" s="26">
        <f>(движение!F40-успеваемость!AA40)/движение!F40*100</f>
        <v>100</v>
      </c>
      <c r="AC40" s="26">
        <f>((X40+Y40)/движение!F40)*100</f>
        <v>38.81578947368421</v>
      </c>
      <c r="AD40" s="29" t="str">
        <f t="shared" si="16"/>
        <v>повышение</v>
      </c>
      <c r="AE40" s="29" t="str">
        <f t="shared" si="17"/>
        <v>повышение</v>
      </c>
      <c r="AF40" s="11">
        <f>SUM(AF34:AF39)</f>
        <v>39</v>
      </c>
      <c r="AG40" s="11">
        <f>SUM(AG34:AG39)</f>
        <v>12</v>
      </c>
      <c r="AH40" s="11">
        <f>SUM(AH34:AH39)</f>
        <v>3</v>
      </c>
      <c r="AI40" s="11">
        <v>0</v>
      </c>
      <c r="AJ40" s="26">
        <f>(движение!G40-успеваемость!AI40)/движение!G40*100</f>
        <v>100</v>
      </c>
      <c r="AK40" s="26">
        <f>((AF40+AG40)/движение!G40)*100</f>
        <v>33.55263157894737</v>
      </c>
      <c r="AL40" s="29" t="str">
        <f t="shared" si="18"/>
        <v>повышение</v>
      </c>
      <c r="AM40" s="29" t="str">
        <f t="shared" si="19"/>
        <v>снижение</v>
      </c>
    </row>
    <row r="41" spans="1:39" ht="22.5">
      <c r="A41" s="10" t="s">
        <v>60</v>
      </c>
      <c r="B41" s="11">
        <f>B32+B15</f>
        <v>123</v>
      </c>
      <c r="C41" s="11">
        <f>C32+C15</f>
        <v>162</v>
      </c>
      <c r="D41" s="11">
        <f>D32+D15</f>
        <v>51</v>
      </c>
      <c r="E41" s="11">
        <f>E32+E15</f>
        <v>5</v>
      </c>
      <c r="F41" s="26">
        <f>AVERAGE(F15,F32)</f>
        <v>90.38461538461539</v>
      </c>
      <c r="G41" s="26">
        <f>AVERAGE(G32,G15)</f>
        <v>42.131147540983605</v>
      </c>
      <c r="H41" s="11">
        <f>H32+H15</f>
        <v>119</v>
      </c>
      <c r="I41" s="11">
        <f>I32+I15</f>
        <v>159</v>
      </c>
      <c r="J41" s="11">
        <f>J32+J15</f>
        <v>45</v>
      </c>
      <c r="K41" s="11">
        <f>K32+K15</f>
        <v>9</v>
      </c>
      <c r="L41" s="26">
        <f>AVERAGE(L15,L32)</f>
        <v>98.6779560308972</v>
      </c>
      <c r="M41" s="26">
        <f>AVERAGE(M32,M15)</f>
        <v>40.998217468805706</v>
      </c>
      <c r="N41" s="29" t="str">
        <f>IF(F41&gt;L41,"снижение",IF(F41=L41,"стабильность","повышение"))</f>
        <v>повышение</v>
      </c>
      <c r="O41" s="29" t="str">
        <f>IF(G41&gt;M41,"снижение",IF(G41=M41,"стабильность","повышение"))</f>
        <v>снижение</v>
      </c>
      <c r="P41" s="11">
        <f>P32+P15</f>
        <v>119</v>
      </c>
      <c r="Q41" s="11">
        <f>Q32+Q15</f>
        <v>155</v>
      </c>
      <c r="R41" s="11">
        <f>R32+R15</f>
        <v>44</v>
      </c>
      <c r="S41" s="11">
        <f>S32+S15</f>
        <v>3</v>
      </c>
      <c r="T41" s="21">
        <f>AVERAGE(T15,T32)</f>
        <v>99.59785522788204</v>
      </c>
      <c r="U41" s="21">
        <f>AVERAGE(U32,U15)</f>
        <v>40.398026949832655</v>
      </c>
      <c r="V41" s="29" t="str">
        <f>IF(L41&gt;T41,"снижение",IF(L41=T41,"стабильность","повышение"))</f>
        <v>повышение</v>
      </c>
      <c r="W41" s="29" t="str">
        <f>IF(M41&gt;U41,"снижение",IF(M41=U41,"стабильность","повышение"))</f>
        <v>снижение</v>
      </c>
      <c r="X41" s="11">
        <f>X32+X15</f>
        <v>131</v>
      </c>
      <c r="Y41" s="11">
        <f>Y32+Y15</f>
        <v>175</v>
      </c>
      <c r="Z41" s="11">
        <f>Z32+Z15</f>
        <v>42</v>
      </c>
      <c r="AA41" s="11">
        <f>AA32+AA15</f>
        <v>4</v>
      </c>
      <c r="AB41" s="26">
        <f>AVERAGE(AB15,AB32)</f>
        <v>99.47089947089947</v>
      </c>
      <c r="AC41" s="26">
        <f>AVERAGE(AC32,AC15)</f>
        <v>45.61658546807062</v>
      </c>
      <c r="AD41" s="29" t="str">
        <f t="shared" si="16"/>
        <v>снижение</v>
      </c>
      <c r="AE41" s="29" t="str">
        <f t="shared" si="17"/>
        <v>повышение</v>
      </c>
      <c r="AF41" s="11">
        <f>AF32+AF15</f>
        <v>131</v>
      </c>
      <c r="AG41" s="11">
        <f>AG32+AG15</f>
        <v>175</v>
      </c>
      <c r="AH41" s="11">
        <f>AH32+AH15</f>
        <v>42</v>
      </c>
      <c r="AI41" s="11">
        <f>AI32+AI15</f>
        <v>0</v>
      </c>
      <c r="AJ41" s="26">
        <f>AVERAGE(AJ15,AJ32)</f>
        <v>100</v>
      </c>
      <c r="AK41" s="26">
        <f>AVERAGE(AK32,AK15)</f>
        <v>45.61658546807062</v>
      </c>
      <c r="AL41" s="29" t="str">
        <f>IF(L41&gt;AJ41,"снижение",IF(L41=AJ41,"стабильность","повышение"))</f>
        <v>повышение</v>
      </c>
      <c r="AM41" s="29" t="str">
        <f>IF(M41&gt;AK41,"снижение",IF(M41=AK41,"стабильность","повышение"))</f>
        <v>повышение</v>
      </c>
    </row>
    <row r="42" spans="1:39" ht="22.5">
      <c r="A42" s="22" t="s">
        <v>57</v>
      </c>
      <c r="B42" s="8"/>
      <c r="C42" s="8"/>
      <c r="D42" s="8"/>
      <c r="E42" s="8"/>
      <c r="F42" s="26"/>
      <c r="G42" s="26"/>
      <c r="H42" s="11">
        <f>H40+H15+H32</f>
        <v>139</v>
      </c>
      <c r="I42" s="11">
        <f>I40+I15+I32</f>
        <v>198</v>
      </c>
      <c r="J42" s="11">
        <f>J40+J15+J32</f>
        <v>57</v>
      </c>
      <c r="K42" s="11">
        <f>K40+K15+K32</f>
        <v>10</v>
      </c>
      <c r="L42" s="26">
        <f>(движение!D42-успеваемость!K42)/движение!D42*100</f>
        <v>98.79951980792316</v>
      </c>
      <c r="M42" s="26">
        <f>((H42+I42)/движение!D42)*100</f>
        <v>40.45618247298919</v>
      </c>
      <c r="N42" s="29"/>
      <c r="O42" s="29"/>
      <c r="P42" s="11"/>
      <c r="Q42" s="11"/>
      <c r="R42" s="11"/>
      <c r="S42" s="11"/>
      <c r="T42" s="12"/>
      <c r="U42" s="12"/>
      <c r="V42" s="29"/>
      <c r="W42" s="29"/>
      <c r="X42" s="11">
        <f>X40+X15+X32</f>
        <v>151</v>
      </c>
      <c r="Y42" s="11">
        <f>Y40+Y15+Y32</f>
        <v>214</v>
      </c>
      <c r="Z42" s="11">
        <f>Z40+Z15+Z32</f>
        <v>54</v>
      </c>
      <c r="AA42" s="11">
        <f>AA40+AA15+AA32</f>
        <v>4</v>
      </c>
      <c r="AB42" s="26">
        <f>(движение!F42-успеваемость!AA42)/движение!F42*100</f>
        <v>99.51980792316927</v>
      </c>
      <c r="AC42" s="26">
        <f>((X42+Y42)/движение!F42)*100</f>
        <v>43.81752701080432</v>
      </c>
      <c r="AD42" s="29" t="str">
        <f t="shared" si="16"/>
        <v>повышение</v>
      </c>
      <c r="AE42" s="29" t="str">
        <f t="shared" si="17"/>
        <v>повышение</v>
      </c>
      <c r="AF42" s="11">
        <f>AF40+AF15+AF32</f>
        <v>170</v>
      </c>
      <c r="AG42" s="11">
        <f>AG40+AG15+AG32</f>
        <v>187</v>
      </c>
      <c r="AH42" s="11">
        <f>AH40+AH15+AH32</f>
        <v>45</v>
      </c>
      <c r="AI42" s="11">
        <f>AI40+AI15+AI32</f>
        <v>0</v>
      </c>
      <c r="AJ42" s="26">
        <f>(движение!G42-успеваемость!AI42)/движение!G42*100</f>
        <v>100</v>
      </c>
      <c r="AK42" s="26">
        <f>((AF42+AG42)/движение!G42)*100</f>
        <v>42.857142857142854</v>
      </c>
      <c r="AL42" s="29" t="str">
        <f t="shared" si="18"/>
        <v>повышение</v>
      </c>
      <c r="AM42" s="29" t="str">
        <f t="shared" si="19"/>
        <v>повышение</v>
      </c>
    </row>
    <row r="43" spans="14:39" ht="12.75">
      <c r="N43" s="36"/>
      <c r="O43" s="36"/>
      <c r="AL43" s="34"/>
      <c r="AM43" s="34"/>
    </row>
    <row r="44" spans="14:39" ht="12.75">
      <c r="N44" s="36"/>
      <c r="O44" s="36"/>
      <c r="AL44" s="34"/>
      <c r="AM44" s="34"/>
    </row>
    <row r="45" spans="14:39" ht="12.75">
      <c r="N45" s="36"/>
      <c r="O45" s="36"/>
      <c r="AL45" s="34"/>
      <c r="AM45" s="34"/>
    </row>
    <row r="46" spans="14:39" ht="12.75">
      <c r="N46" s="36"/>
      <c r="O46" s="36"/>
      <c r="AL46" s="34"/>
      <c r="AM46" s="34"/>
    </row>
    <row r="47" spans="14:39" ht="12.75">
      <c r="N47" s="36"/>
      <c r="O47" s="36"/>
      <c r="AL47" s="34"/>
      <c r="AM47" s="34"/>
    </row>
    <row r="48" spans="14:39" ht="12.75">
      <c r="N48" s="36"/>
      <c r="O48" s="36"/>
      <c r="AL48" s="34"/>
      <c r="AM48" s="34"/>
    </row>
    <row r="49" spans="14:39" ht="12.75">
      <c r="N49" s="36"/>
      <c r="O49" s="36"/>
      <c r="AL49" s="34"/>
      <c r="AM49" s="34"/>
    </row>
    <row r="50" spans="14:39" ht="12.75">
      <c r="N50" s="36"/>
      <c r="O50" s="36"/>
      <c r="AL50" s="34"/>
      <c r="AM50" s="34"/>
    </row>
    <row r="51" spans="14:39" ht="12.75">
      <c r="N51" s="36"/>
      <c r="O51" s="36"/>
      <c r="AL51" s="34"/>
      <c r="AM51" s="34"/>
    </row>
    <row r="52" spans="14:39" ht="12.75">
      <c r="N52" s="36"/>
      <c r="O52" s="36"/>
      <c r="AL52" s="34"/>
      <c r="AM52" s="34"/>
    </row>
    <row r="53" spans="14:39" ht="12.75">
      <c r="N53" s="36"/>
      <c r="O53" s="36"/>
      <c r="AL53" s="34"/>
      <c r="AM53" s="34"/>
    </row>
    <row r="54" spans="14:39" ht="12.75">
      <c r="N54" s="36"/>
      <c r="O54" s="36"/>
      <c r="AL54" s="34"/>
      <c r="AM54" s="34"/>
    </row>
    <row r="55" spans="14:39" ht="12.75">
      <c r="N55" s="36"/>
      <c r="O55" s="36"/>
      <c r="AL55" s="34"/>
      <c r="AM55" s="34"/>
    </row>
    <row r="56" spans="14:39" ht="12.75">
      <c r="N56" s="36"/>
      <c r="O56" s="36"/>
      <c r="AL56" s="34"/>
      <c r="AM56" s="34"/>
    </row>
    <row r="57" spans="14:39" ht="12.75">
      <c r="N57" s="36"/>
      <c r="O57" s="36"/>
      <c r="AL57" s="34"/>
      <c r="AM57" s="34"/>
    </row>
    <row r="58" spans="14:39" ht="12.75">
      <c r="N58" s="36"/>
      <c r="O58" s="36"/>
      <c r="AL58" s="34"/>
      <c r="AM58" s="34"/>
    </row>
    <row r="59" spans="14:39" ht="12.75">
      <c r="N59" s="36"/>
      <c r="O59" s="36"/>
      <c r="AL59" s="34"/>
      <c r="AM59" s="34"/>
    </row>
    <row r="60" spans="14:39" ht="12.75">
      <c r="N60" s="36"/>
      <c r="O60" s="36"/>
      <c r="AL60" s="34"/>
      <c r="AM60" s="34"/>
    </row>
    <row r="61" spans="14:39" ht="12.75">
      <c r="N61" s="36"/>
      <c r="O61" s="36"/>
      <c r="AL61" s="34"/>
      <c r="AM61" s="34"/>
    </row>
    <row r="62" spans="14:39" ht="12.75">
      <c r="N62" s="36"/>
      <c r="O62" s="36"/>
      <c r="AL62" s="34"/>
      <c r="AM62" s="34"/>
    </row>
    <row r="63" spans="14:39" ht="12.75">
      <c r="N63" s="36"/>
      <c r="O63" s="36"/>
      <c r="AL63" s="34"/>
      <c r="AM63" s="34"/>
    </row>
    <row r="64" spans="14:39" ht="12.75">
      <c r="N64" s="36"/>
      <c r="O64" s="36"/>
      <c r="AL64" s="34"/>
      <c r="AM64" s="34"/>
    </row>
    <row r="65" spans="14:39" ht="12.75">
      <c r="N65" s="36"/>
      <c r="O65" s="36"/>
      <c r="AL65" s="34"/>
      <c r="AM65" s="34"/>
    </row>
    <row r="66" spans="14:39" ht="12.75">
      <c r="N66" s="36"/>
      <c r="O66" s="36"/>
      <c r="AL66" s="34"/>
      <c r="AM66" s="34"/>
    </row>
    <row r="67" spans="14:39" ht="12.75">
      <c r="N67" s="36"/>
      <c r="O67" s="36"/>
      <c r="AL67" s="34"/>
      <c r="AM67" s="34"/>
    </row>
    <row r="68" spans="14:39" ht="12.75">
      <c r="N68" s="36"/>
      <c r="O68" s="36"/>
      <c r="AL68" s="34"/>
      <c r="AM68" s="34"/>
    </row>
    <row r="69" spans="14:39" ht="12.75">
      <c r="N69" s="36"/>
      <c r="O69" s="36"/>
      <c r="AL69" s="34"/>
      <c r="AM69" s="34"/>
    </row>
    <row r="70" spans="14:39" ht="12.75">
      <c r="N70" s="36"/>
      <c r="O70" s="36"/>
      <c r="AL70" s="34"/>
      <c r="AM70" s="34"/>
    </row>
    <row r="71" spans="14:39" ht="12.75">
      <c r="N71" s="36"/>
      <c r="O71" s="36"/>
      <c r="AL71" s="34"/>
      <c r="AM71" s="34"/>
    </row>
    <row r="72" spans="14:39" ht="12.75">
      <c r="N72" s="36"/>
      <c r="O72" s="36"/>
      <c r="AL72" s="34"/>
      <c r="AM72" s="34"/>
    </row>
    <row r="73" spans="14:39" ht="12.75">
      <c r="N73" s="36"/>
      <c r="O73" s="36"/>
      <c r="AL73" s="34"/>
      <c r="AM73" s="34"/>
    </row>
    <row r="74" spans="14:39" ht="12.75">
      <c r="N74" s="36"/>
      <c r="O74" s="36"/>
      <c r="AL74" s="34"/>
      <c r="AM74" s="34"/>
    </row>
    <row r="75" spans="14:39" ht="12.75">
      <c r="N75" s="36"/>
      <c r="O75" s="36"/>
      <c r="AL75" s="34"/>
      <c r="AM75" s="34"/>
    </row>
    <row r="76" spans="14:39" ht="12.75">
      <c r="N76" s="36"/>
      <c r="O76" s="36"/>
      <c r="AL76" s="34"/>
      <c r="AM76" s="34"/>
    </row>
    <row r="77" spans="14:39" ht="12.75">
      <c r="N77" s="36"/>
      <c r="O77" s="36"/>
      <c r="AL77" s="34"/>
      <c r="AM77" s="34"/>
    </row>
    <row r="78" spans="14:39" ht="12.75">
      <c r="N78" s="36"/>
      <c r="O78" s="36"/>
      <c r="AL78" s="34"/>
      <c r="AM78" s="34"/>
    </row>
    <row r="79" spans="14:39" ht="12.75">
      <c r="N79" s="36"/>
      <c r="O79" s="36"/>
      <c r="AL79" s="34"/>
      <c r="AM79" s="34"/>
    </row>
    <row r="80" spans="14:39" ht="12.75">
      <c r="N80" s="36"/>
      <c r="O80" s="36"/>
      <c r="AL80" s="34"/>
      <c r="AM80" s="34"/>
    </row>
    <row r="81" spans="14:39" ht="12.75">
      <c r="N81" s="36"/>
      <c r="O81" s="36"/>
      <c r="AL81" s="34"/>
      <c r="AM81" s="34"/>
    </row>
    <row r="82" spans="14:39" ht="12.75">
      <c r="N82" s="36"/>
      <c r="O82" s="36"/>
      <c r="AL82" s="34"/>
      <c r="AM82" s="34"/>
    </row>
    <row r="83" spans="14:39" ht="12.75">
      <c r="N83" s="36"/>
      <c r="O83" s="36"/>
      <c r="AL83" s="34"/>
      <c r="AM83" s="34"/>
    </row>
    <row r="84" spans="14:39" ht="12.75">
      <c r="N84" s="36"/>
      <c r="O84" s="36"/>
      <c r="AL84" s="34"/>
      <c r="AM84" s="34"/>
    </row>
    <row r="85" spans="14:39" ht="12.75">
      <c r="N85" s="36"/>
      <c r="O85" s="36"/>
      <c r="AL85" s="34"/>
      <c r="AM85" s="34"/>
    </row>
    <row r="86" spans="14:39" ht="12.75">
      <c r="N86" s="36"/>
      <c r="O86" s="36"/>
      <c r="AL86" s="34"/>
      <c r="AM86" s="34"/>
    </row>
    <row r="87" spans="14:39" ht="12.75">
      <c r="N87" s="36"/>
      <c r="O87" s="36"/>
      <c r="AL87" s="34"/>
      <c r="AM87" s="34"/>
    </row>
    <row r="88" spans="14:39" ht="12.75">
      <c r="N88" s="36"/>
      <c r="O88" s="36"/>
      <c r="AL88" s="34"/>
      <c r="AM88" s="34"/>
    </row>
    <row r="89" spans="14:39" ht="12.75">
      <c r="N89" s="36"/>
      <c r="O89" s="36"/>
      <c r="AL89" s="34"/>
      <c r="AM89" s="34"/>
    </row>
    <row r="90" spans="14:39" ht="12.75">
      <c r="N90" s="36"/>
      <c r="O90" s="36"/>
      <c r="AL90" s="34"/>
      <c r="AM90" s="34"/>
    </row>
    <row r="91" spans="14:39" ht="12.75">
      <c r="N91" s="36"/>
      <c r="O91" s="36"/>
      <c r="AL91" s="34"/>
      <c r="AM91" s="34"/>
    </row>
    <row r="92" spans="14:39" ht="12.75">
      <c r="N92" s="36"/>
      <c r="O92" s="36"/>
      <c r="AL92" s="34"/>
      <c r="AM92" s="34"/>
    </row>
    <row r="93" spans="14:39" ht="12.75">
      <c r="N93" s="36"/>
      <c r="O93" s="36"/>
      <c r="AL93" s="34"/>
      <c r="AM93" s="34"/>
    </row>
    <row r="94" spans="14:39" ht="12.75">
      <c r="N94" s="36"/>
      <c r="O94" s="36"/>
      <c r="AL94" s="34"/>
      <c r="AM94" s="34"/>
    </row>
    <row r="95" spans="14:39" ht="12.75">
      <c r="N95" s="36"/>
      <c r="O95" s="36"/>
      <c r="AL95" s="34"/>
      <c r="AM95" s="34"/>
    </row>
    <row r="96" spans="14:39" ht="12.75">
      <c r="N96" s="36"/>
      <c r="O96" s="36"/>
      <c r="AL96" s="34"/>
      <c r="AM96" s="34"/>
    </row>
    <row r="97" spans="14:39" ht="12.75">
      <c r="N97" s="36"/>
      <c r="O97" s="36"/>
      <c r="AL97" s="34"/>
      <c r="AM97" s="34"/>
    </row>
    <row r="98" spans="14:39" ht="12.75">
      <c r="N98" s="36"/>
      <c r="O98" s="36"/>
      <c r="AL98" s="34"/>
      <c r="AM98" s="34"/>
    </row>
    <row r="99" spans="14:39" ht="12.75">
      <c r="N99" s="36"/>
      <c r="O99" s="36"/>
      <c r="AL99" s="34"/>
      <c r="AM99" s="34"/>
    </row>
    <row r="100" spans="14:39" ht="12.75">
      <c r="N100" s="36"/>
      <c r="O100" s="36"/>
      <c r="AL100" s="34"/>
      <c r="AM100" s="34"/>
    </row>
    <row r="101" spans="14:39" ht="12.75">
      <c r="N101" s="36"/>
      <c r="O101" s="36"/>
      <c r="AL101" s="34"/>
      <c r="AM101" s="34"/>
    </row>
    <row r="102" spans="14:39" ht="12.75">
      <c r="N102" s="36"/>
      <c r="O102" s="36"/>
      <c r="AL102" s="34"/>
      <c r="AM102" s="34"/>
    </row>
    <row r="103" spans="14:39" ht="12.75">
      <c r="N103" s="36"/>
      <c r="O103" s="36"/>
      <c r="AL103" s="34"/>
      <c r="AM103" s="34"/>
    </row>
    <row r="104" spans="14:39" ht="12.75">
      <c r="N104" s="36"/>
      <c r="O104" s="36"/>
      <c r="AL104" s="34"/>
      <c r="AM104" s="34"/>
    </row>
    <row r="105" spans="14:39" ht="12.75">
      <c r="N105" s="36"/>
      <c r="O105" s="36"/>
      <c r="AL105" s="34"/>
      <c r="AM105" s="34"/>
    </row>
    <row r="106" spans="14:39" ht="12.75">
      <c r="N106" s="36"/>
      <c r="O106" s="36"/>
      <c r="AL106" s="34"/>
      <c r="AM106" s="34"/>
    </row>
    <row r="107" spans="14:39" ht="12.75">
      <c r="N107" s="36"/>
      <c r="O107" s="36"/>
      <c r="AL107" s="34"/>
      <c r="AM107" s="34"/>
    </row>
    <row r="108" spans="14:39" ht="12.75">
      <c r="N108" s="36"/>
      <c r="O108" s="36"/>
      <c r="AL108" s="34"/>
      <c r="AM108" s="34"/>
    </row>
    <row r="109" spans="14:39" ht="12.75">
      <c r="N109" s="36"/>
      <c r="O109" s="36"/>
      <c r="AL109" s="34"/>
      <c r="AM109" s="34"/>
    </row>
    <row r="110" spans="14:39" ht="12.75">
      <c r="N110" s="36"/>
      <c r="O110" s="36"/>
      <c r="AL110" s="34"/>
      <c r="AM110" s="34"/>
    </row>
    <row r="111" spans="14:39" ht="12.75">
      <c r="N111" s="36"/>
      <c r="O111" s="36"/>
      <c r="AL111" s="34"/>
      <c r="AM111" s="34"/>
    </row>
    <row r="112" spans="14:39" ht="12.75">
      <c r="N112" s="36"/>
      <c r="O112" s="36"/>
      <c r="AL112" s="34"/>
      <c r="AM112" s="34"/>
    </row>
    <row r="113" spans="14:39" ht="12.75">
      <c r="N113" s="36"/>
      <c r="O113" s="36"/>
      <c r="AL113" s="34"/>
      <c r="AM113" s="34"/>
    </row>
    <row r="114" spans="14:39" ht="12.75">
      <c r="N114" s="36"/>
      <c r="O114" s="36"/>
      <c r="AL114" s="34"/>
      <c r="AM114" s="34"/>
    </row>
    <row r="115" spans="14:39" ht="12.75">
      <c r="N115" s="36"/>
      <c r="O115" s="36"/>
      <c r="AL115" s="34"/>
      <c r="AM115" s="34"/>
    </row>
    <row r="116" spans="14:39" ht="12.75">
      <c r="N116" s="36"/>
      <c r="O116" s="36"/>
      <c r="AL116" s="34"/>
      <c r="AM116" s="34"/>
    </row>
    <row r="117" spans="14:39" ht="12.75">
      <c r="N117" s="36"/>
      <c r="O117" s="36"/>
      <c r="AL117" s="34"/>
      <c r="AM117" s="34"/>
    </row>
    <row r="118" spans="14:39" ht="12.75">
      <c r="N118" s="36"/>
      <c r="O118" s="36"/>
      <c r="AL118" s="34"/>
      <c r="AM118" s="34"/>
    </row>
    <row r="119" spans="14:39" ht="12.75">
      <c r="N119" s="36"/>
      <c r="O119" s="36"/>
      <c r="AL119" s="34"/>
      <c r="AM119" s="34"/>
    </row>
    <row r="120" spans="14:39" ht="12.75">
      <c r="N120" s="36"/>
      <c r="O120" s="36"/>
      <c r="AL120" s="34"/>
      <c r="AM120" s="34"/>
    </row>
    <row r="121" spans="14:39" ht="12.75">
      <c r="N121" s="36"/>
      <c r="O121" s="36"/>
      <c r="AL121" s="34"/>
      <c r="AM121" s="34"/>
    </row>
    <row r="122" spans="14:39" ht="12.75">
      <c r="N122" s="36"/>
      <c r="O122" s="36"/>
      <c r="AL122" s="34"/>
      <c r="AM122" s="34"/>
    </row>
    <row r="123" spans="14:39" ht="12.75">
      <c r="N123" s="36"/>
      <c r="O123" s="36"/>
      <c r="AL123" s="34"/>
      <c r="AM123" s="34"/>
    </row>
    <row r="124" spans="14:39" ht="12.75">
      <c r="N124" s="36"/>
      <c r="O124" s="36"/>
      <c r="AL124" s="34"/>
      <c r="AM124" s="34"/>
    </row>
    <row r="125" spans="14:39" ht="12.75">
      <c r="N125" s="36"/>
      <c r="O125" s="36"/>
      <c r="AL125" s="34"/>
      <c r="AM125" s="34"/>
    </row>
    <row r="126" spans="14:39" ht="12.75">
      <c r="N126" s="36"/>
      <c r="O126" s="36"/>
      <c r="AL126" s="34"/>
      <c r="AM126" s="34"/>
    </row>
    <row r="127" spans="14:39" ht="12.75">
      <c r="N127" s="36"/>
      <c r="O127" s="36"/>
      <c r="AL127" s="34"/>
      <c r="AM127" s="34"/>
    </row>
    <row r="128" spans="14:39" ht="12.75">
      <c r="N128" s="36"/>
      <c r="O128" s="36"/>
      <c r="AL128" s="34"/>
      <c r="AM128" s="34"/>
    </row>
    <row r="129" spans="14:39" ht="12.75">
      <c r="N129" s="36"/>
      <c r="O129" s="36"/>
      <c r="AL129" s="34"/>
      <c r="AM129" s="34"/>
    </row>
    <row r="130" spans="14:39" ht="12.75">
      <c r="N130" s="36"/>
      <c r="O130" s="36"/>
      <c r="AL130" s="34"/>
      <c r="AM130" s="34"/>
    </row>
    <row r="131" spans="14:39" ht="12.75">
      <c r="N131" s="36"/>
      <c r="O131" s="36"/>
      <c r="AL131" s="34"/>
      <c r="AM131" s="34"/>
    </row>
    <row r="132" spans="14:39" ht="12.75">
      <c r="N132" s="36"/>
      <c r="O132" s="36"/>
      <c r="AL132" s="34"/>
      <c r="AM132" s="34"/>
    </row>
    <row r="133" spans="14:39" ht="12.75">
      <c r="N133" s="36"/>
      <c r="O133" s="36"/>
      <c r="AL133" s="34"/>
      <c r="AM133" s="34"/>
    </row>
    <row r="134" spans="14:39" ht="12.75">
      <c r="N134" s="36"/>
      <c r="O134" s="36"/>
      <c r="AL134" s="34"/>
      <c r="AM134" s="34"/>
    </row>
    <row r="135" spans="14:39" ht="12.75">
      <c r="N135" s="36"/>
      <c r="O135" s="36"/>
      <c r="AL135" s="34"/>
      <c r="AM135" s="34"/>
    </row>
    <row r="136" spans="14:39" ht="12.75">
      <c r="N136" s="36"/>
      <c r="O136" s="36"/>
      <c r="AL136" s="34"/>
      <c r="AM136" s="34"/>
    </row>
    <row r="137" spans="14:39" ht="12.75">
      <c r="N137" s="36"/>
      <c r="O137" s="36"/>
      <c r="AL137" s="34"/>
      <c r="AM137" s="34"/>
    </row>
    <row r="138" spans="14:39" ht="12.75">
      <c r="N138" s="36"/>
      <c r="O138" s="36"/>
      <c r="AL138" s="34"/>
      <c r="AM138" s="34"/>
    </row>
    <row r="139" spans="14:39" ht="12.75">
      <c r="N139" s="36"/>
      <c r="O139" s="36"/>
      <c r="AL139" s="34"/>
      <c r="AM139" s="34"/>
    </row>
    <row r="140" spans="14:39" ht="12.75">
      <c r="N140" s="36"/>
      <c r="O140" s="36"/>
      <c r="AL140" s="34"/>
      <c r="AM140" s="34"/>
    </row>
    <row r="141" spans="14:39" ht="12.75">
      <c r="N141" s="36"/>
      <c r="O141" s="36"/>
      <c r="AL141" s="34"/>
      <c r="AM141" s="34"/>
    </row>
    <row r="142" spans="14:39" ht="12.75">
      <c r="N142" s="36"/>
      <c r="O142" s="36"/>
      <c r="AL142" s="34"/>
      <c r="AM142" s="34"/>
    </row>
    <row r="143" spans="14:39" ht="12.75">
      <c r="N143" s="36"/>
      <c r="O143" s="36"/>
      <c r="AL143" s="34"/>
      <c r="AM143" s="34"/>
    </row>
    <row r="144" spans="14:39" ht="12.75">
      <c r="N144" s="36"/>
      <c r="O144" s="36"/>
      <c r="AL144" s="34"/>
      <c r="AM144" s="34"/>
    </row>
    <row r="145" spans="14:39" ht="12.75">
      <c r="N145" s="36"/>
      <c r="O145" s="36"/>
      <c r="AL145" s="34"/>
      <c r="AM145" s="34"/>
    </row>
    <row r="146" spans="14:39" ht="12.75">
      <c r="N146" s="36"/>
      <c r="O146" s="36"/>
      <c r="AL146" s="34"/>
      <c r="AM146" s="34"/>
    </row>
    <row r="147" spans="14:39" ht="12.75">
      <c r="N147" s="36"/>
      <c r="O147" s="36"/>
      <c r="AL147" s="34"/>
      <c r="AM147" s="34"/>
    </row>
    <row r="148" spans="14:39" ht="12.75">
      <c r="N148" s="36"/>
      <c r="O148" s="36"/>
      <c r="AL148" s="34"/>
      <c r="AM148" s="34"/>
    </row>
    <row r="149" spans="14:39" ht="12.75">
      <c r="N149" s="36"/>
      <c r="O149" s="36"/>
      <c r="AL149" s="34"/>
      <c r="AM149" s="34"/>
    </row>
    <row r="150" spans="14:39" ht="12.75">
      <c r="N150" s="36"/>
      <c r="O150" s="36"/>
      <c r="AL150" s="34"/>
      <c r="AM150" s="34"/>
    </row>
    <row r="151" spans="14:39" ht="12.75">
      <c r="N151" s="36"/>
      <c r="O151" s="36"/>
      <c r="AL151" s="34"/>
      <c r="AM151" s="34"/>
    </row>
    <row r="152" spans="14:39" ht="12.75">
      <c r="N152" s="36"/>
      <c r="O152" s="36"/>
      <c r="AL152" s="34"/>
      <c r="AM152" s="34"/>
    </row>
    <row r="153" spans="14:39" ht="12.75">
      <c r="N153" s="36"/>
      <c r="O153" s="36"/>
      <c r="AL153" s="34"/>
      <c r="AM153" s="34"/>
    </row>
    <row r="154" spans="14:39" ht="12.75">
      <c r="N154" s="36"/>
      <c r="O154" s="36"/>
      <c r="AL154" s="34"/>
      <c r="AM154" s="34"/>
    </row>
    <row r="155" spans="14:39" ht="12.75">
      <c r="N155" s="36"/>
      <c r="O155" s="36"/>
      <c r="AL155" s="34"/>
      <c r="AM155" s="34"/>
    </row>
    <row r="156" spans="14:39" ht="12.75">
      <c r="N156" s="36"/>
      <c r="O156" s="36"/>
      <c r="AL156" s="34"/>
      <c r="AM156" s="34"/>
    </row>
    <row r="157" spans="14:39" ht="12.75">
      <c r="N157" s="36"/>
      <c r="O157" s="36"/>
      <c r="AL157" s="34"/>
      <c r="AM157" s="34"/>
    </row>
    <row r="158" spans="14:39" ht="12.75">
      <c r="N158" s="36"/>
      <c r="O158" s="36"/>
      <c r="AL158" s="34"/>
      <c r="AM158" s="34"/>
    </row>
    <row r="159" spans="14:39" ht="12.75">
      <c r="N159" s="36"/>
      <c r="O159" s="36"/>
      <c r="AL159" s="34"/>
      <c r="AM159" s="34"/>
    </row>
    <row r="160" spans="14:39" ht="12.75">
      <c r="N160" s="36"/>
      <c r="O160" s="36"/>
      <c r="AL160" s="34"/>
      <c r="AM160" s="34"/>
    </row>
    <row r="161" spans="14:39" ht="12.75">
      <c r="N161" s="36"/>
      <c r="O161" s="36"/>
      <c r="AL161" s="34"/>
      <c r="AM161" s="34"/>
    </row>
    <row r="162" spans="14:39" ht="12.75">
      <c r="N162" s="36"/>
      <c r="O162" s="36"/>
      <c r="AL162" s="34"/>
      <c r="AM162" s="34"/>
    </row>
    <row r="163" spans="14:39" ht="12.75">
      <c r="N163" s="36"/>
      <c r="O163" s="36"/>
      <c r="AL163" s="34"/>
      <c r="AM163" s="34"/>
    </row>
    <row r="164" spans="14:39" ht="12.75">
      <c r="N164" s="36"/>
      <c r="O164" s="36"/>
      <c r="AL164" s="34"/>
      <c r="AM164" s="34"/>
    </row>
    <row r="165" spans="14:39" ht="12.75">
      <c r="N165" s="36"/>
      <c r="O165" s="36"/>
      <c r="AL165" s="34"/>
      <c r="AM165" s="34"/>
    </row>
    <row r="166" spans="14:39" ht="12.75">
      <c r="N166" s="36"/>
      <c r="O166" s="36"/>
      <c r="AL166" s="34"/>
      <c r="AM166" s="34"/>
    </row>
    <row r="167" spans="14:39" ht="12.75">
      <c r="N167" s="36"/>
      <c r="O167" s="36"/>
      <c r="AL167" s="34"/>
      <c r="AM167" s="34"/>
    </row>
    <row r="168" spans="14:39" ht="12.75">
      <c r="N168" s="36"/>
      <c r="O168" s="36"/>
      <c r="AL168" s="34"/>
      <c r="AM168" s="34"/>
    </row>
    <row r="169" spans="14:39" ht="12.75">
      <c r="N169" s="36"/>
      <c r="O169" s="36"/>
      <c r="AL169" s="34"/>
      <c r="AM169" s="34"/>
    </row>
    <row r="170" spans="14:39" ht="12.75">
      <c r="N170" s="36"/>
      <c r="O170" s="36"/>
      <c r="AL170" s="34"/>
      <c r="AM170" s="34"/>
    </row>
    <row r="171" spans="14:39" ht="12.75">
      <c r="N171" s="36"/>
      <c r="O171" s="36"/>
      <c r="AL171" s="34"/>
      <c r="AM171" s="34"/>
    </row>
    <row r="172" spans="14:39" ht="12.75">
      <c r="N172" s="36"/>
      <c r="O172" s="36"/>
      <c r="AL172" s="34"/>
      <c r="AM172" s="34"/>
    </row>
    <row r="173" spans="14:39" ht="12.75">
      <c r="N173" s="36"/>
      <c r="O173" s="36"/>
      <c r="AL173" s="34"/>
      <c r="AM173" s="34"/>
    </row>
    <row r="174" spans="14:39" ht="12.75">
      <c r="N174" s="36"/>
      <c r="O174" s="36"/>
      <c r="AL174" s="34"/>
      <c r="AM174" s="34"/>
    </row>
    <row r="175" spans="14:39" ht="12.75">
      <c r="N175" s="36"/>
      <c r="O175" s="36"/>
      <c r="AL175" s="34"/>
      <c r="AM175" s="34"/>
    </row>
    <row r="176" spans="14:39" ht="12.75">
      <c r="N176" s="36"/>
      <c r="O176" s="36"/>
      <c r="AL176" s="34"/>
      <c r="AM176" s="34"/>
    </row>
    <row r="177" spans="14:39" ht="12.75">
      <c r="N177" s="36"/>
      <c r="O177" s="36"/>
      <c r="AL177" s="34"/>
      <c r="AM177" s="34"/>
    </row>
    <row r="178" spans="14:39" ht="12.75">
      <c r="N178" s="36"/>
      <c r="O178" s="36"/>
      <c r="AL178" s="34"/>
      <c r="AM178" s="34"/>
    </row>
    <row r="179" spans="14:39" ht="12.75">
      <c r="N179" s="36"/>
      <c r="O179" s="36"/>
      <c r="AL179" s="34"/>
      <c r="AM179" s="34"/>
    </row>
    <row r="180" spans="14:39" ht="12.75">
      <c r="N180" s="36"/>
      <c r="O180" s="36"/>
      <c r="AL180" s="34"/>
      <c r="AM180" s="34"/>
    </row>
    <row r="181" spans="14:39" ht="12.75">
      <c r="N181" s="36"/>
      <c r="O181" s="36"/>
      <c r="AL181" s="34"/>
      <c r="AM181" s="34"/>
    </row>
    <row r="182" spans="14:39" ht="12.75">
      <c r="N182" s="36"/>
      <c r="O182" s="36"/>
      <c r="AL182" s="34"/>
      <c r="AM182" s="34"/>
    </row>
    <row r="183" spans="14:39" ht="12.75">
      <c r="N183" s="36"/>
      <c r="O183" s="36"/>
      <c r="AL183" s="34"/>
      <c r="AM183" s="34"/>
    </row>
    <row r="184" spans="14:39" ht="12.75">
      <c r="N184" s="36"/>
      <c r="O184" s="36"/>
      <c r="AL184" s="34"/>
      <c r="AM184" s="34"/>
    </row>
    <row r="185" spans="14:39" ht="12.75">
      <c r="N185" s="36"/>
      <c r="O185" s="36"/>
      <c r="AL185" s="34"/>
      <c r="AM185" s="34"/>
    </row>
    <row r="186" spans="14:39" ht="12.75">
      <c r="N186" s="36"/>
      <c r="O186" s="36"/>
      <c r="AL186" s="34"/>
      <c r="AM186" s="34"/>
    </row>
    <row r="187" spans="14:39" ht="12.75">
      <c r="N187" s="36"/>
      <c r="O187" s="36"/>
      <c r="AL187" s="34"/>
      <c r="AM187" s="34"/>
    </row>
    <row r="188" spans="14:39" ht="12.75">
      <c r="N188" s="36"/>
      <c r="O188" s="36"/>
      <c r="AL188" s="34"/>
      <c r="AM188" s="34"/>
    </row>
    <row r="189" spans="14:39" ht="12.75">
      <c r="N189" s="36"/>
      <c r="O189" s="36"/>
      <c r="AL189" s="34"/>
      <c r="AM189" s="34"/>
    </row>
    <row r="190" spans="14:39" ht="12.75">
      <c r="N190" s="36"/>
      <c r="O190" s="36"/>
      <c r="AL190" s="34"/>
      <c r="AM190" s="34"/>
    </row>
    <row r="191" spans="14:39" ht="12.75">
      <c r="N191" s="36"/>
      <c r="O191" s="36"/>
      <c r="AL191" s="34"/>
      <c r="AM191" s="34"/>
    </row>
    <row r="192" spans="14:39" ht="12.75">
      <c r="N192" s="36"/>
      <c r="O192" s="36"/>
      <c r="AL192" s="34"/>
      <c r="AM192" s="34"/>
    </row>
    <row r="193" spans="14:39" ht="12.75">
      <c r="N193" s="36"/>
      <c r="O193" s="36"/>
      <c r="AL193" s="34"/>
      <c r="AM193" s="34"/>
    </row>
    <row r="194" spans="14:39" ht="12.75">
      <c r="N194" s="36"/>
      <c r="O194" s="36"/>
      <c r="AL194" s="34"/>
      <c r="AM194" s="34"/>
    </row>
    <row r="195" spans="14:39" ht="12.75">
      <c r="N195" s="36"/>
      <c r="O195" s="36"/>
      <c r="AL195" s="34"/>
      <c r="AM195" s="34"/>
    </row>
    <row r="196" spans="14:39" ht="12.75">
      <c r="N196" s="36"/>
      <c r="O196" s="36"/>
      <c r="AL196" s="34"/>
      <c r="AM196" s="34"/>
    </row>
    <row r="197" spans="14:39" ht="12.75">
      <c r="N197" s="36"/>
      <c r="O197" s="36"/>
      <c r="AL197" s="34"/>
      <c r="AM197" s="34"/>
    </row>
    <row r="198" spans="14:39" ht="12.75">
      <c r="N198" s="36"/>
      <c r="O198" s="36"/>
      <c r="AL198" s="34"/>
      <c r="AM198" s="34"/>
    </row>
    <row r="199" spans="14:39" ht="12.75">
      <c r="N199" s="36"/>
      <c r="O199" s="36"/>
      <c r="AL199" s="34"/>
      <c r="AM199" s="34"/>
    </row>
    <row r="200" spans="14:39" ht="12.75">
      <c r="N200" s="36"/>
      <c r="O200" s="36"/>
      <c r="AL200" s="34"/>
      <c r="AM200" s="34"/>
    </row>
    <row r="201" spans="14:39" ht="12.75">
      <c r="N201" s="36"/>
      <c r="O201" s="36"/>
      <c r="AL201" s="34"/>
      <c r="AM201" s="34"/>
    </row>
    <row r="202" spans="14:39" ht="12.75">
      <c r="N202" s="36"/>
      <c r="O202" s="36"/>
      <c r="AL202" s="34"/>
      <c r="AM202" s="34"/>
    </row>
    <row r="203" spans="14:39" ht="12.75">
      <c r="N203" s="36"/>
      <c r="O203" s="36"/>
      <c r="AL203" s="34"/>
      <c r="AM203" s="34"/>
    </row>
    <row r="204" spans="14:39" ht="12.75">
      <c r="N204" s="36"/>
      <c r="O204" s="36"/>
      <c r="AL204" s="34"/>
      <c r="AM204" s="34"/>
    </row>
    <row r="205" spans="14:39" ht="12.75">
      <c r="N205" s="36"/>
      <c r="O205" s="36"/>
      <c r="AL205" s="34"/>
      <c r="AM205" s="34"/>
    </row>
    <row r="206" spans="14:39" ht="12.75">
      <c r="N206" s="36"/>
      <c r="O206" s="36"/>
      <c r="AL206" s="34"/>
      <c r="AM206" s="34"/>
    </row>
    <row r="207" spans="14:39" ht="12.75">
      <c r="N207" s="36"/>
      <c r="O207" s="36"/>
      <c r="AL207" s="34"/>
      <c r="AM207" s="34"/>
    </row>
    <row r="208" spans="14:39" ht="12.75">
      <c r="N208" s="36"/>
      <c r="O208" s="36"/>
      <c r="AL208" s="34"/>
      <c r="AM208" s="34"/>
    </row>
    <row r="209" spans="14:39" ht="12.75">
      <c r="N209" s="36"/>
      <c r="O209" s="36"/>
      <c r="AL209" s="34"/>
      <c r="AM209" s="34"/>
    </row>
    <row r="210" spans="14:39" ht="12.75">
      <c r="N210" s="36"/>
      <c r="O210" s="36"/>
      <c r="AL210" s="34"/>
      <c r="AM210" s="34"/>
    </row>
    <row r="211" spans="14:39" ht="12.75">
      <c r="N211" s="36"/>
      <c r="O211" s="36"/>
      <c r="AL211" s="34"/>
      <c r="AM211" s="34"/>
    </row>
    <row r="212" spans="14:39" ht="12.75">
      <c r="N212" s="36"/>
      <c r="O212" s="36"/>
      <c r="AL212" s="34"/>
      <c r="AM212" s="34"/>
    </row>
    <row r="213" spans="14:39" ht="12.75">
      <c r="N213" s="36"/>
      <c r="O213" s="36"/>
      <c r="AL213" s="34"/>
      <c r="AM213" s="34"/>
    </row>
    <row r="214" spans="14:39" ht="12.75">
      <c r="N214" s="36"/>
      <c r="O214" s="36"/>
      <c r="AL214" s="34"/>
      <c r="AM214" s="34"/>
    </row>
    <row r="215" spans="14:39" ht="12.75">
      <c r="N215" s="36"/>
      <c r="O215" s="36"/>
      <c r="AL215" s="34"/>
      <c r="AM215" s="34"/>
    </row>
    <row r="216" spans="14:39" ht="12.75">
      <c r="N216" s="36"/>
      <c r="O216" s="36"/>
      <c r="AL216" s="34"/>
      <c r="AM216" s="34"/>
    </row>
    <row r="217" spans="14:39" ht="12.75">
      <c r="N217" s="36"/>
      <c r="O217" s="36"/>
      <c r="AL217" s="34"/>
      <c r="AM217" s="34"/>
    </row>
    <row r="218" spans="14:39" ht="12.75">
      <c r="N218" s="36"/>
      <c r="O218" s="36"/>
      <c r="AL218" s="34"/>
      <c r="AM218" s="34"/>
    </row>
    <row r="219" spans="14:39" ht="12.75">
      <c r="N219" s="36"/>
      <c r="O219" s="36"/>
      <c r="AL219" s="34"/>
      <c r="AM219" s="34"/>
    </row>
    <row r="220" spans="14:39" ht="12.75">
      <c r="N220" s="36"/>
      <c r="O220" s="36"/>
      <c r="AL220" s="34"/>
      <c r="AM220" s="34"/>
    </row>
    <row r="221" spans="14:39" ht="12.75">
      <c r="N221" s="36"/>
      <c r="O221" s="36"/>
      <c r="AL221" s="34"/>
      <c r="AM221" s="34"/>
    </row>
    <row r="222" spans="14:39" ht="12.75">
      <c r="N222" s="36"/>
      <c r="O222" s="36"/>
      <c r="AL222" s="34"/>
      <c r="AM222" s="34"/>
    </row>
    <row r="223" spans="14:39" ht="12.75">
      <c r="N223" s="36"/>
      <c r="O223" s="36"/>
      <c r="AL223" s="34"/>
      <c r="AM223" s="34"/>
    </row>
    <row r="224" spans="14:39" ht="12.75">
      <c r="N224" s="36"/>
      <c r="O224" s="36"/>
      <c r="AL224" s="34"/>
      <c r="AM224" s="34"/>
    </row>
    <row r="225" spans="14:39" ht="12.75">
      <c r="N225" s="36"/>
      <c r="O225" s="36"/>
      <c r="AL225" s="34"/>
      <c r="AM225" s="34"/>
    </row>
    <row r="226" spans="14:39" ht="12.75">
      <c r="N226" s="36"/>
      <c r="O226" s="36"/>
      <c r="AL226" s="34"/>
      <c r="AM226" s="34"/>
    </row>
    <row r="227" spans="14:39" ht="12.75">
      <c r="N227" s="36"/>
      <c r="O227" s="36"/>
      <c r="AL227" s="34"/>
      <c r="AM227" s="34"/>
    </row>
    <row r="228" spans="14:39" ht="12.75">
      <c r="N228" s="36"/>
      <c r="O228" s="36"/>
      <c r="AL228" s="34"/>
      <c r="AM228" s="34"/>
    </row>
    <row r="229" spans="14:39" ht="12.75">
      <c r="N229" s="36"/>
      <c r="O229" s="36"/>
      <c r="AL229" s="34"/>
      <c r="AM229" s="34"/>
    </row>
    <row r="230" spans="14:39" ht="12.75">
      <c r="N230" s="36"/>
      <c r="O230" s="36"/>
      <c r="AL230" s="34"/>
      <c r="AM230" s="34"/>
    </row>
    <row r="231" spans="14:39" ht="12.75">
      <c r="N231" s="36"/>
      <c r="O231" s="36"/>
      <c r="AL231" s="34"/>
      <c r="AM231" s="34"/>
    </row>
    <row r="232" spans="14:39" ht="12.75">
      <c r="N232" s="36"/>
      <c r="O232" s="36"/>
      <c r="AL232" s="34"/>
      <c r="AM232" s="34"/>
    </row>
    <row r="233" spans="14:39" ht="12.75">
      <c r="N233" s="36"/>
      <c r="O233" s="36"/>
      <c r="AL233" s="34"/>
      <c r="AM233" s="34"/>
    </row>
    <row r="234" spans="14:39" ht="12.75">
      <c r="N234" s="36"/>
      <c r="O234" s="36"/>
      <c r="AL234" s="34"/>
      <c r="AM234" s="34"/>
    </row>
    <row r="235" spans="14:39" ht="12.75">
      <c r="N235" s="36"/>
      <c r="O235" s="36"/>
      <c r="AL235" s="34"/>
      <c r="AM235" s="34"/>
    </row>
    <row r="236" spans="14:39" ht="12.75">
      <c r="N236" s="36"/>
      <c r="O236" s="36"/>
      <c r="AL236" s="34"/>
      <c r="AM236" s="34"/>
    </row>
    <row r="237" spans="14:39" ht="12.75">
      <c r="N237" s="36"/>
      <c r="O237" s="36"/>
      <c r="AL237" s="34"/>
      <c r="AM237" s="34"/>
    </row>
    <row r="238" spans="14:39" ht="12.75">
      <c r="N238" s="36"/>
      <c r="O238" s="36"/>
      <c r="AL238" s="34"/>
      <c r="AM238" s="34"/>
    </row>
    <row r="239" spans="14:39" ht="12.75">
      <c r="N239" s="36"/>
      <c r="O239" s="36"/>
      <c r="AL239" s="34"/>
      <c r="AM239" s="34"/>
    </row>
    <row r="240" spans="14:39" ht="12.75">
      <c r="N240" s="36"/>
      <c r="O240" s="36"/>
      <c r="AL240" s="34"/>
      <c r="AM240" s="34"/>
    </row>
    <row r="241" spans="14:39" ht="12.75">
      <c r="N241" s="36"/>
      <c r="O241" s="36"/>
      <c r="AL241" s="34"/>
      <c r="AM241" s="34"/>
    </row>
    <row r="242" spans="14:39" ht="12.75">
      <c r="N242" s="36"/>
      <c r="O242" s="36"/>
      <c r="AL242" s="34"/>
      <c r="AM242" s="34"/>
    </row>
    <row r="243" spans="14:39" ht="12.75">
      <c r="N243" s="36"/>
      <c r="O243" s="36"/>
      <c r="AL243" s="34"/>
      <c r="AM243" s="34"/>
    </row>
    <row r="244" spans="14:39" ht="12.75">
      <c r="N244" s="36"/>
      <c r="O244" s="36"/>
      <c r="AL244" s="34"/>
      <c r="AM244" s="34"/>
    </row>
    <row r="245" spans="14:39" ht="12.75">
      <c r="N245" s="36"/>
      <c r="O245" s="36"/>
      <c r="AL245" s="34"/>
      <c r="AM245" s="34"/>
    </row>
    <row r="246" spans="14:39" ht="12.75">
      <c r="N246" s="36"/>
      <c r="O246" s="36"/>
      <c r="AL246" s="34"/>
      <c r="AM246" s="34"/>
    </row>
    <row r="247" spans="14:39" ht="12.75">
      <c r="N247" s="36"/>
      <c r="O247" s="36"/>
      <c r="AL247" s="34"/>
      <c r="AM247" s="34"/>
    </row>
    <row r="248" spans="14:39" ht="12.75">
      <c r="N248" s="36"/>
      <c r="O248" s="36"/>
      <c r="AL248" s="34"/>
      <c r="AM248" s="34"/>
    </row>
    <row r="249" spans="14:39" ht="12.75">
      <c r="N249" s="36"/>
      <c r="O249" s="36"/>
      <c r="AL249" s="34"/>
      <c r="AM249" s="34"/>
    </row>
    <row r="250" spans="14:39" ht="12.75">
      <c r="N250" s="36"/>
      <c r="O250" s="36"/>
      <c r="AL250" s="34"/>
      <c r="AM250" s="34"/>
    </row>
    <row r="251" spans="14:39" ht="12.75">
      <c r="N251" s="36"/>
      <c r="O251" s="36"/>
      <c r="AL251" s="34"/>
      <c r="AM251" s="34"/>
    </row>
    <row r="252" spans="14:39" ht="12.75">
      <c r="N252" s="36"/>
      <c r="O252" s="36"/>
      <c r="AL252" s="34"/>
      <c r="AM252" s="34"/>
    </row>
    <row r="253" spans="14:39" ht="12.75">
      <c r="N253" s="36"/>
      <c r="O253" s="36"/>
      <c r="AL253" s="34"/>
      <c r="AM253" s="34"/>
    </row>
    <row r="254" spans="14:39" ht="12.75">
      <c r="N254" s="36"/>
      <c r="O254" s="36"/>
      <c r="AL254" s="34"/>
      <c r="AM254" s="34"/>
    </row>
    <row r="255" spans="14:39" ht="12.75">
      <c r="N255" s="36"/>
      <c r="O255" s="36"/>
      <c r="AL255" s="34"/>
      <c r="AM255" s="34"/>
    </row>
    <row r="256" spans="14:39" ht="12.75">
      <c r="N256" s="36"/>
      <c r="O256" s="36"/>
      <c r="AL256" s="34"/>
      <c r="AM256" s="34"/>
    </row>
    <row r="257" spans="14:39" ht="12.75">
      <c r="N257" s="36"/>
      <c r="O257" s="36"/>
      <c r="AL257" s="34"/>
      <c r="AM257" s="34"/>
    </row>
    <row r="258" spans="14:39" ht="12.75">
      <c r="N258" s="36"/>
      <c r="O258" s="36"/>
      <c r="AL258" s="34"/>
      <c r="AM258" s="34"/>
    </row>
    <row r="259" spans="14:39" ht="12.75">
      <c r="N259" s="36"/>
      <c r="O259" s="36"/>
      <c r="AL259" s="34"/>
      <c r="AM259" s="34"/>
    </row>
    <row r="260" spans="14:39" ht="12.75">
      <c r="N260" s="36"/>
      <c r="O260" s="36"/>
      <c r="AL260" s="34"/>
      <c r="AM260" s="34"/>
    </row>
    <row r="261" spans="14:39" ht="12.75">
      <c r="N261" s="36"/>
      <c r="O261" s="36"/>
      <c r="AL261" s="34"/>
      <c r="AM261" s="34"/>
    </row>
    <row r="262" spans="14:39" ht="12.75">
      <c r="N262" s="36"/>
      <c r="O262" s="36"/>
      <c r="AL262" s="34"/>
      <c r="AM262" s="34"/>
    </row>
    <row r="263" spans="14:39" ht="12.75">
      <c r="N263" s="36"/>
      <c r="O263" s="36"/>
      <c r="AL263" s="34"/>
      <c r="AM263" s="34"/>
    </row>
    <row r="264" spans="14:39" ht="12.75">
      <c r="N264" s="36"/>
      <c r="O264" s="36"/>
      <c r="AL264" s="34"/>
      <c r="AM264" s="34"/>
    </row>
    <row r="265" spans="14:39" ht="12.75">
      <c r="N265" s="36"/>
      <c r="O265" s="36"/>
      <c r="AL265" s="34"/>
      <c r="AM265" s="34"/>
    </row>
    <row r="266" spans="14:39" ht="12.75">
      <c r="N266" s="36"/>
      <c r="O266" s="36"/>
      <c r="AL266" s="34"/>
      <c r="AM266" s="34"/>
    </row>
    <row r="267" spans="14:39" ht="12.75">
      <c r="N267" s="36"/>
      <c r="O267" s="36"/>
      <c r="AL267" s="34"/>
      <c r="AM267" s="34"/>
    </row>
    <row r="268" spans="14:39" ht="12.75">
      <c r="N268" s="36"/>
      <c r="O268" s="36"/>
      <c r="AL268" s="34"/>
      <c r="AM268" s="34"/>
    </row>
    <row r="269" spans="14:39" ht="12.75">
      <c r="N269" s="36"/>
      <c r="O269" s="36"/>
      <c r="AL269" s="34"/>
      <c r="AM269" s="34"/>
    </row>
    <row r="270" spans="14:39" ht="12.75">
      <c r="N270" s="36"/>
      <c r="O270" s="36"/>
      <c r="AL270" s="34"/>
      <c r="AM270" s="34"/>
    </row>
    <row r="271" spans="14:39" ht="12.75">
      <c r="N271" s="36"/>
      <c r="O271" s="36"/>
      <c r="AL271" s="34"/>
      <c r="AM271" s="34"/>
    </row>
    <row r="272" spans="14:39" ht="12.75">
      <c r="N272" s="36"/>
      <c r="O272" s="36"/>
      <c r="AL272" s="34"/>
      <c r="AM272" s="34"/>
    </row>
    <row r="273" spans="14:39" ht="12.75">
      <c r="N273" s="36"/>
      <c r="O273" s="36"/>
      <c r="AL273" s="34"/>
      <c r="AM273" s="34"/>
    </row>
    <row r="274" spans="14:39" ht="12.75">
      <c r="N274" s="36"/>
      <c r="O274" s="36"/>
      <c r="AL274" s="34"/>
      <c r="AM274" s="34"/>
    </row>
    <row r="275" spans="14:39" ht="12.75">
      <c r="N275" s="36"/>
      <c r="O275" s="36"/>
      <c r="AL275" s="34"/>
      <c r="AM275" s="34"/>
    </row>
    <row r="276" spans="14:39" ht="12.75">
      <c r="N276" s="36"/>
      <c r="O276" s="36"/>
      <c r="AL276" s="34"/>
      <c r="AM276" s="34"/>
    </row>
    <row r="277" spans="14:39" ht="12.75">
      <c r="N277" s="36"/>
      <c r="O277" s="36"/>
      <c r="AL277" s="34"/>
      <c r="AM277" s="34"/>
    </row>
    <row r="278" spans="14:39" ht="12.75">
      <c r="N278" s="36"/>
      <c r="O278" s="36"/>
      <c r="AL278" s="34"/>
      <c r="AM278" s="34"/>
    </row>
    <row r="279" spans="14:39" ht="12.75">
      <c r="N279" s="36"/>
      <c r="O279" s="36"/>
      <c r="AL279" s="34"/>
      <c r="AM279" s="34"/>
    </row>
    <row r="280" spans="14:39" ht="12.75">
      <c r="N280" s="36"/>
      <c r="O280" s="36"/>
      <c r="AL280" s="34"/>
      <c r="AM280" s="34"/>
    </row>
    <row r="281" spans="14:39" ht="12.75">
      <c r="N281" s="36"/>
      <c r="O281" s="36"/>
      <c r="AL281" s="34"/>
      <c r="AM281" s="34"/>
    </row>
    <row r="282" spans="14:39" ht="12.75">
      <c r="N282" s="36"/>
      <c r="O282" s="36"/>
      <c r="AL282" s="34"/>
      <c r="AM282" s="34"/>
    </row>
    <row r="283" spans="14:39" ht="12.75">
      <c r="N283" s="36"/>
      <c r="O283" s="36"/>
      <c r="AL283" s="34"/>
      <c r="AM283" s="34"/>
    </row>
    <row r="284" spans="14:39" ht="12.75">
      <c r="N284" s="36"/>
      <c r="O284" s="36"/>
      <c r="AL284" s="34"/>
      <c r="AM284" s="34"/>
    </row>
    <row r="285" spans="14:39" ht="12.75">
      <c r="N285" s="36"/>
      <c r="O285" s="36"/>
      <c r="AL285" s="34"/>
      <c r="AM285" s="34"/>
    </row>
    <row r="286" spans="14:39" ht="12.75">
      <c r="N286" s="36"/>
      <c r="O286" s="36"/>
      <c r="AL286" s="34"/>
      <c r="AM286" s="34"/>
    </row>
    <row r="287" spans="14:39" ht="12.75">
      <c r="N287" s="36"/>
      <c r="O287" s="36"/>
      <c r="AL287" s="34"/>
      <c r="AM287" s="34"/>
    </row>
    <row r="288" spans="14:39" ht="12.75">
      <c r="N288" s="36"/>
      <c r="O288" s="36"/>
      <c r="AL288" s="34"/>
      <c r="AM288" s="34"/>
    </row>
    <row r="289" spans="14:39" ht="12.75">
      <c r="N289" s="36"/>
      <c r="O289" s="36"/>
      <c r="AL289" s="34"/>
      <c r="AM289" s="34"/>
    </row>
    <row r="290" spans="14:39" ht="12.75">
      <c r="N290" s="36"/>
      <c r="O290" s="36"/>
      <c r="AL290" s="34"/>
      <c r="AM290" s="34"/>
    </row>
    <row r="291" spans="14:39" ht="12.75">
      <c r="N291" s="36"/>
      <c r="O291" s="36"/>
      <c r="AL291" s="34"/>
      <c r="AM291" s="34"/>
    </row>
    <row r="292" spans="14:39" ht="12.75">
      <c r="N292" s="36"/>
      <c r="O292" s="36"/>
      <c r="AL292" s="34"/>
      <c r="AM292" s="34"/>
    </row>
    <row r="293" spans="14:39" ht="12.75">
      <c r="N293" s="36"/>
      <c r="O293" s="36"/>
      <c r="AL293" s="34"/>
      <c r="AM293" s="34"/>
    </row>
    <row r="294" spans="14:39" ht="12.75">
      <c r="N294" s="36"/>
      <c r="O294" s="36"/>
      <c r="AL294" s="34"/>
      <c r="AM294" s="34"/>
    </row>
    <row r="295" spans="14:39" ht="12.75">
      <c r="N295" s="36"/>
      <c r="O295" s="36"/>
      <c r="AL295" s="34"/>
      <c r="AM295" s="34"/>
    </row>
    <row r="296" spans="14:39" ht="12.75">
      <c r="N296" s="36"/>
      <c r="O296" s="36"/>
      <c r="AL296" s="34"/>
      <c r="AM296" s="34"/>
    </row>
    <row r="297" spans="14:39" ht="12.75">
      <c r="N297" s="36"/>
      <c r="O297" s="36"/>
      <c r="AL297" s="34"/>
      <c r="AM297" s="34"/>
    </row>
    <row r="298" spans="14:39" ht="12.75">
      <c r="N298" s="36"/>
      <c r="O298" s="36"/>
      <c r="AL298" s="34"/>
      <c r="AM298" s="34"/>
    </row>
    <row r="299" spans="14:39" ht="12.75">
      <c r="N299" s="36"/>
      <c r="O299" s="36"/>
      <c r="AL299" s="34"/>
      <c r="AM299" s="34"/>
    </row>
    <row r="300" spans="14:39" ht="12.75">
      <c r="N300" s="36"/>
      <c r="O300" s="36"/>
      <c r="AL300" s="34"/>
      <c r="AM300" s="34"/>
    </row>
    <row r="301" spans="14:39" ht="12.75">
      <c r="N301" s="36"/>
      <c r="O301" s="36"/>
      <c r="AL301" s="34"/>
      <c r="AM301" s="34"/>
    </row>
    <row r="302" spans="14:39" ht="12.75">
      <c r="N302" s="36"/>
      <c r="O302" s="36"/>
      <c r="AL302" s="34"/>
      <c r="AM302" s="34"/>
    </row>
    <row r="303" spans="14:39" ht="12.75">
      <c r="N303" s="36"/>
      <c r="O303" s="36"/>
      <c r="AL303" s="34"/>
      <c r="AM303" s="34"/>
    </row>
    <row r="304" spans="14:39" ht="12.75">
      <c r="N304" s="36"/>
      <c r="O304" s="36"/>
      <c r="AL304" s="34"/>
      <c r="AM304" s="34"/>
    </row>
    <row r="305" spans="14:39" ht="12.75">
      <c r="N305" s="36"/>
      <c r="O305" s="36"/>
      <c r="AL305" s="34"/>
      <c r="AM305" s="34"/>
    </row>
    <row r="306" spans="14:39" ht="12.75">
      <c r="N306" s="36"/>
      <c r="O306" s="36"/>
      <c r="AL306" s="34"/>
      <c r="AM306" s="34"/>
    </row>
    <row r="307" spans="14:39" ht="12.75">
      <c r="N307" s="36"/>
      <c r="O307" s="36"/>
      <c r="AL307" s="34"/>
      <c r="AM307" s="34"/>
    </row>
    <row r="308" spans="14:39" ht="12.75">
      <c r="N308" s="36"/>
      <c r="O308" s="36"/>
      <c r="AL308" s="34"/>
      <c r="AM308" s="34"/>
    </row>
    <row r="309" spans="14:39" ht="12.75">
      <c r="N309" s="36"/>
      <c r="O309" s="36"/>
      <c r="AL309" s="34"/>
      <c r="AM309" s="34"/>
    </row>
    <row r="310" spans="14:39" ht="12.75">
      <c r="N310" s="36"/>
      <c r="O310" s="36"/>
      <c r="AL310" s="34"/>
      <c r="AM310" s="34"/>
    </row>
    <row r="311" spans="14:39" ht="12.75">
      <c r="N311" s="36"/>
      <c r="O311" s="36"/>
      <c r="AL311" s="34"/>
      <c r="AM311" s="34"/>
    </row>
    <row r="312" spans="14:39" ht="12.75">
      <c r="N312" s="36"/>
      <c r="O312" s="36"/>
      <c r="AL312" s="34"/>
      <c r="AM312" s="34"/>
    </row>
    <row r="313" spans="14:39" ht="12.75">
      <c r="N313" s="36"/>
      <c r="O313" s="36"/>
      <c r="AL313" s="34"/>
      <c r="AM313" s="34"/>
    </row>
    <row r="314" spans="14:39" ht="12.75">
      <c r="N314" s="36"/>
      <c r="O314" s="36"/>
      <c r="AL314" s="34"/>
      <c r="AM314" s="34"/>
    </row>
    <row r="315" spans="14:39" ht="12.75">
      <c r="N315" s="36"/>
      <c r="O315" s="36"/>
      <c r="AL315" s="34"/>
      <c r="AM315" s="34"/>
    </row>
    <row r="316" spans="14:39" ht="12.75">
      <c r="N316" s="36"/>
      <c r="O316" s="36"/>
      <c r="AL316" s="34"/>
      <c r="AM316" s="34"/>
    </row>
    <row r="317" spans="14:39" ht="12.75">
      <c r="N317" s="36"/>
      <c r="O317" s="36"/>
      <c r="AL317" s="34"/>
      <c r="AM317" s="34"/>
    </row>
    <row r="318" spans="14:39" ht="12.75">
      <c r="N318" s="36"/>
      <c r="O318" s="36"/>
      <c r="AL318" s="34"/>
      <c r="AM318" s="34"/>
    </row>
    <row r="319" spans="14:39" ht="12.75">
      <c r="N319" s="36"/>
      <c r="O319" s="36"/>
      <c r="AL319" s="34"/>
      <c r="AM319" s="34"/>
    </row>
    <row r="320" spans="14:39" ht="12.75">
      <c r="N320" s="36"/>
      <c r="O320" s="36"/>
      <c r="AL320" s="34"/>
      <c r="AM320" s="34"/>
    </row>
    <row r="321" spans="14:39" ht="12.75">
      <c r="N321" s="36"/>
      <c r="O321" s="36"/>
      <c r="AL321" s="34"/>
      <c r="AM321" s="34"/>
    </row>
    <row r="322" spans="14:39" ht="12.75">
      <c r="N322" s="36"/>
      <c r="O322" s="36"/>
      <c r="AL322" s="34"/>
      <c r="AM322" s="34"/>
    </row>
    <row r="323" spans="14:39" ht="12.75">
      <c r="N323" s="36"/>
      <c r="O323" s="36"/>
      <c r="AL323" s="34"/>
      <c r="AM323" s="34"/>
    </row>
    <row r="324" spans="14:39" ht="12.75">
      <c r="N324" s="36"/>
      <c r="O324" s="36"/>
      <c r="AL324" s="34"/>
      <c r="AM324" s="34"/>
    </row>
    <row r="325" spans="14:39" ht="12.75">
      <c r="N325" s="36"/>
      <c r="O325" s="36"/>
      <c r="AL325" s="34"/>
      <c r="AM325" s="34"/>
    </row>
    <row r="326" spans="14:39" ht="12.75">
      <c r="N326" s="36"/>
      <c r="O326" s="36"/>
      <c r="AL326" s="34"/>
      <c r="AM326" s="34"/>
    </row>
    <row r="327" spans="14:39" ht="12.75">
      <c r="N327" s="36"/>
      <c r="O327" s="36"/>
      <c r="AL327" s="34"/>
      <c r="AM327" s="34"/>
    </row>
    <row r="328" spans="14:39" ht="12.75">
      <c r="N328" s="36"/>
      <c r="O328" s="36"/>
      <c r="AL328" s="34"/>
      <c r="AM328" s="34"/>
    </row>
    <row r="329" spans="14:39" ht="12.75">
      <c r="N329" s="36"/>
      <c r="O329" s="36"/>
      <c r="AL329" s="34"/>
      <c r="AM329" s="34"/>
    </row>
    <row r="330" spans="14:39" ht="12.75">
      <c r="N330" s="36"/>
      <c r="O330" s="36"/>
      <c r="AL330" s="34"/>
      <c r="AM330" s="34"/>
    </row>
    <row r="331" spans="14:39" ht="12.75">
      <c r="N331" s="36"/>
      <c r="O331" s="36"/>
      <c r="AL331" s="34"/>
      <c r="AM331" s="34"/>
    </row>
    <row r="332" spans="14:39" ht="12.75">
      <c r="N332" s="36"/>
      <c r="O332" s="36"/>
      <c r="AL332" s="34"/>
      <c r="AM332" s="34"/>
    </row>
    <row r="333" spans="14:39" ht="12.75">
      <c r="N333" s="36"/>
      <c r="O333" s="36"/>
      <c r="AL333" s="34"/>
      <c r="AM333" s="34"/>
    </row>
    <row r="334" spans="14:39" ht="12.75">
      <c r="N334" s="36"/>
      <c r="O334" s="36"/>
      <c r="AL334" s="34"/>
      <c r="AM334" s="34"/>
    </row>
    <row r="335" spans="14:39" ht="12.75">
      <c r="N335" s="36"/>
      <c r="O335" s="36"/>
      <c r="AL335" s="34"/>
      <c r="AM335" s="34"/>
    </row>
    <row r="336" spans="14:39" ht="12.75">
      <c r="N336" s="36"/>
      <c r="O336" s="36"/>
      <c r="AL336" s="34"/>
      <c r="AM336" s="34"/>
    </row>
    <row r="337" spans="14:39" ht="12.75">
      <c r="N337" s="36"/>
      <c r="O337" s="36"/>
      <c r="AL337" s="34"/>
      <c r="AM337" s="34"/>
    </row>
    <row r="338" spans="14:39" ht="12.75">
      <c r="N338" s="36"/>
      <c r="O338" s="36"/>
      <c r="AL338" s="34"/>
      <c r="AM338" s="34"/>
    </row>
    <row r="339" spans="14:39" ht="12.75">
      <c r="N339" s="36"/>
      <c r="O339" s="36"/>
      <c r="AL339" s="34"/>
      <c r="AM339" s="34"/>
    </row>
    <row r="340" spans="14:39" ht="12.75">
      <c r="N340" s="36"/>
      <c r="O340" s="36"/>
      <c r="AL340" s="34"/>
      <c r="AM340" s="34"/>
    </row>
    <row r="341" spans="14:39" ht="12.75">
      <c r="N341" s="36"/>
      <c r="O341" s="36"/>
      <c r="AL341" s="34"/>
      <c r="AM341" s="34"/>
    </row>
    <row r="342" spans="14:39" ht="12.75">
      <c r="N342" s="36"/>
      <c r="O342" s="36"/>
      <c r="AL342" s="34"/>
      <c r="AM342" s="34"/>
    </row>
    <row r="343" spans="14:39" ht="12.75">
      <c r="N343" s="36"/>
      <c r="O343" s="36"/>
      <c r="AL343" s="34"/>
      <c r="AM343" s="34"/>
    </row>
    <row r="344" spans="14:39" ht="12.75">
      <c r="N344" s="36"/>
      <c r="O344" s="36"/>
      <c r="AL344" s="34"/>
      <c r="AM344" s="34"/>
    </row>
    <row r="345" spans="14:39" ht="12.75">
      <c r="N345" s="36"/>
      <c r="O345" s="36"/>
      <c r="AL345" s="34"/>
      <c r="AM345" s="34"/>
    </row>
    <row r="346" spans="14:39" ht="12.75">
      <c r="N346" s="36"/>
      <c r="O346" s="36"/>
      <c r="AL346" s="34"/>
      <c r="AM346" s="34"/>
    </row>
    <row r="347" spans="14:39" ht="12.75">
      <c r="N347" s="36"/>
      <c r="O347" s="36"/>
      <c r="AL347" s="34"/>
      <c r="AM347" s="34"/>
    </row>
    <row r="348" spans="14:39" ht="12.75">
      <c r="N348" s="36"/>
      <c r="O348" s="36"/>
      <c r="AL348" s="34"/>
      <c r="AM348" s="34"/>
    </row>
    <row r="349" spans="14:39" ht="12.75">
      <c r="N349" s="36"/>
      <c r="O349" s="36"/>
      <c r="AL349" s="34"/>
      <c r="AM349" s="34"/>
    </row>
    <row r="350" spans="14:39" ht="12.75">
      <c r="N350" s="36"/>
      <c r="O350" s="36"/>
      <c r="AL350" s="34"/>
      <c r="AM350" s="34"/>
    </row>
    <row r="351" spans="14:39" ht="12.75">
      <c r="N351" s="36"/>
      <c r="O351" s="36"/>
      <c r="AL351" s="34"/>
      <c r="AM351" s="34"/>
    </row>
    <row r="352" spans="14:39" ht="12.75">
      <c r="N352" s="36"/>
      <c r="O352" s="36"/>
      <c r="AL352" s="34"/>
      <c r="AM352" s="34"/>
    </row>
    <row r="353" spans="14:39" ht="12.75">
      <c r="N353" s="36"/>
      <c r="O353" s="36"/>
      <c r="AL353" s="34"/>
      <c r="AM353" s="34"/>
    </row>
    <row r="354" spans="14:39" ht="12.75">
      <c r="N354" s="36"/>
      <c r="O354" s="36"/>
      <c r="AL354" s="34"/>
      <c r="AM354" s="34"/>
    </row>
    <row r="355" spans="14:39" ht="12.75">
      <c r="N355" s="36"/>
      <c r="O355" s="36"/>
      <c r="AL355" s="34"/>
      <c r="AM355" s="34"/>
    </row>
    <row r="356" spans="14:39" ht="12.75">
      <c r="N356" s="36"/>
      <c r="O356" s="36"/>
      <c r="AL356" s="34"/>
      <c r="AM356" s="34"/>
    </row>
    <row r="357" spans="14:39" ht="12.75">
      <c r="N357" s="36"/>
      <c r="O357" s="36"/>
      <c r="AL357" s="34"/>
      <c r="AM357" s="34"/>
    </row>
    <row r="358" spans="14:39" ht="12.75">
      <c r="N358" s="36"/>
      <c r="O358" s="36"/>
      <c r="AL358" s="34"/>
      <c r="AM358" s="34"/>
    </row>
    <row r="359" spans="14:39" ht="12.75">
      <c r="N359" s="36"/>
      <c r="O359" s="36"/>
      <c r="AL359" s="34"/>
      <c r="AM359" s="34"/>
    </row>
    <row r="360" spans="14:39" ht="12.75">
      <c r="N360" s="36"/>
      <c r="O360" s="36"/>
      <c r="AL360" s="34"/>
      <c r="AM360" s="34"/>
    </row>
    <row r="361" spans="14:39" ht="12.75">
      <c r="N361" s="36"/>
      <c r="O361" s="36"/>
      <c r="AL361" s="34"/>
      <c r="AM361" s="34"/>
    </row>
    <row r="362" spans="14:39" ht="12.75">
      <c r="N362" s="36"/>
      <c r="O362" s="36"/>
      <c r="AL362" s="34"/>
      <c r="AM362" s="34"/>
    </row>
    <row r="363" spans="14:39" ht="12.75">
      <c r="N363" s="36"/>
      <c r="O363" s="36"/>
      <c r="AL363" s="34"/>
      <c r="AM363" s="34"/>
    </row>
    <row r="364" spans="14:39" ht="12.75">
      <c r="N364" s="36"/>
      <c r="O364" s="36"/>
      <c r="AL364" s="34"/>
      <c r="AM364" s="34"/>
    </row>
    <row r="365" spans="14:39" ht="12.75">
      <c r="N365" s="36"/>
      <c r="O365" s="36"/>
      <c r="AL365" s="34"/>
      <c r="AM365" s="34"/>
    </row>
    <row r="366" spans="14:39" ht="12.75">
      <c r="N366" s="36"/>
      <c r="O366" s="36"/>
      <c r="AL366" s="34"/>
      <c r="AM366" s="34"/>
    </row>
    <row r="367" spans="14:39" ht="12.75">
      <c r="N367" s="36"/>
      <c r="O367" s="36"/>
      <c r="AL367" s="34"/>
      <c r="AM367" s="34"/>
    </row>
    <row r="368" spans="14:39" ht="12.75">
      <c r="N368" s="36"/>
      <c r="O368" s="36"/>
      <c r="AL368" s="34"/>
      <c r="AM368" s="34"/>
    </row>
    <row r="369" spans="14:39" ht="12.75">
      <c r="N369" s="36"/>
      <c r="O369" s="36"/>
      <c r="AL369" s="34"/>
      <c r="AM369" s="34"/>
    </row>
    <row r="370" spans="14:39" ht="12.75">
      <c r="N370" s="36"/>
      <c r="O370" s="36"/>
      <c r="AL370" s="34"/>
      <c r="AM370" s="34"/>
    </row>
    <row r="371" spans="14:39" ht="12.75">
      <c r="N371" s="36"/>
      <c r="O371" s="36"/>
      <c r="AL371" s="34"/>
      <c r="AM371" s="34"/>
    </row>
    <row r="372" spans="14:39" ht="12.75">
      <c r="N372" s="36"/>
      <c r="O372" s="36"/>
      <c r="AL372" s="34"/>
      <c r="AM372" s="34"/>
    </row>
    <row r="373" spans="14:39" ht="12.75">
      <c r="N373" s="36"/>
      <c r="O373" s="36"/>
      <c r="AL373" s="34"/>
      <c r="AM373" s="34"/>
    </row>
    <row r="374" spans="14:39" ht="12.75">
      <c r="N374" s="36"/>
      <c r="O374" s="36"/>
      <c r="AL374" s="34"/>
      <c r="AM374" s="34"/>
    </row>
    <row r="375" spans="14:39" ht="12.75">
      <c r="N375" s="36"/>
      <c r="O375" s="36"/>
      <c r="AL375" s="34"/>
      <c r="AM375" s="34"/>
    </row>
    <row r="376" spans="14:39" ht="12.75">
      <c r="N376" s="36"/>
      <c r="O376" s="36"/>
      <c r="AL376" s="34"/>
      <c r="AM376" s="34"/>
    </row>
    <row r="377" spans="14:39" ht="12.75">
      <c r="N377" s="36"/>
      <c r="O377" s="36"/>
      <c r="AL377" s="34"/>
      <c r="AM377" s="34"/>
    </row>
    <row r="378" spans="14:39" ht="12.75">
      <c r="N378" s="36"/>
      <c r="O378" s="36"/>
      <c r="AL378" s="34"/>
      <c r="AM378" s="34"/>
    </row>
    <row r="379" spans="14:39" ht="12.75">
      <c r="N379" s="36"/>
      <c r="O379" s="36"/>
      <c r="AL379" s="34"/>
      <c r="AM379" s="34"/>
    </row>
    <row r="380" spans="14:39" ht="12.75">
      <c r="N380" s="36"/>
      <c r="O380" s="36"/>
      <c r="AL380" s="34"/>
      <c r="AM380" s="34"/>
    </row>
    <row r="381" spans="14:39" ht="12.75">
      <c r="N381" s="36"/>
      <c r="O381" s="36"/>
      <c r="AL381" s="34"/>
      <c r="AM381" s="34"/>
    </row>
    <row r="382" spans="14:39" ht="12.75">
      <c r="N382" s="36"/>
      <c r="O382" s="36"/>
      <c r="AL382" s="34"/>
      <c r="AM382" s="34"/>
    </row>
    <row r="383" spans="14:39" ht="12.75">
      <c r="N383" s="36"/>
      <c r="O383" s="36"/>
      <c r="AL383" s="34"/>
      <c r="AM383" s="34"/>
    </row>
    <row r="384" spans="14:39" ht="12.75">
      <c r="N384" s="36"/>
      <c r="O384" s="36"/>
      <c r="AL384" s="34"/>
      <c r="AM384" s="34"/>
    </row>
    <row r="385" spans="14:39" ht="12.75">
      <c r="N385" s="36"/>
      <c r="O385" s="36"/>
      <c r="AL385" s="34"/>
      <c r="AM385" s="34"/>
    </row>
    <row r="386" spans="14:39" ht="12.75">
      <c r="N386" s="36"/>
      <c r="O386" s="36"/>
      <c r="AL386" s="34"/>
      <c r="AM386" s="34"/>
    </row>
    <row r="387" spans="14:39" ht="12.75">
      <c r="N387" s="36"/>
      <c r="O387" s="36"/>
      <c r="AL387" s="34"/>
      <c r="AM387" s="34"/>
    </row>
    <row r="388" spans="14:39" ht="12.75">
      <c r="N388" s="36"/>
      <c r="O388" s="36"/>
      <c r="AL388" s="34"/>
      <c r="AM388" s="34"/>
    </row>
    <row r="389" spans="14:39" ht="12.75">
      <c r="N389" s="36"/>
      <c r="O389" s="36"/>
      <c r="AL389" s="34"/>
      <c r="AM389" s="34"/>
    </row>
    <row r="390" spans="14:39" ht="12.75">
      <c r="N390" s="36"/>
      <c r="O390" s="36"/>
      <c r="AL390" s="34"/>
      <c r="AM390" s="34"/>
    </row>
    <row r="391" spans="14:39" ht="12.75">
      <c r="N391" s="36"/>
      <c r="O391" s="36"/>
      <c r="AL391" s="34"/>
      <c r="AM391" s="34"/>
    </row>
    <row r="392" spans="14:39" ht="12.75">
      <c r="N392" s="36"/>
      <c r="O392" s="36"/>
      <c r="AL392" s="34"/>
      <c r="AM392" s="34"/>
    </row>
    <row r="393" spans="14:39" ht="12.75">
      <c r="N393" s="36"/>
      <c r="O393" s="36"/>
      <c r="AL393" s="34"/>
      <c r="AM393" s="34"/>
    </row>
    <row r="394" spans="14:39" ht="12.75">
      <c r="N394" s="36"/>
      <c r="O394" s="36"/>
      <c r="AL394" s="34"/>
      <c r="AM394" s="34"/>
    </row>
    <row r="395" spans="14:39" ht="12.75">
      <c r="N395" s="36"/>
      <c r="O395" s="36"/>
      <c r="AL395" s="34"/>
      <c r="AM395" s="34"/>
    </row>
    <row r="396" spans="14:39" ht="12.75">
      <c r="N396" s="36"/>
      <c r="O396" s="36"/>
      <c r="AL396" s="34"/>
      <c r="AM396" s="34"/>
    </row>
    <row r="397" spans="14:39" ht="12.75">
      <c r="N397" s="36"/>
      <c r="O397" s="36"/>
      <c r="AL397" s="34"/>
      <c r="AM397" s="34"/>
    </row>
    <row r="398" spans="14:39" ht="12.75">
      <c r="N398" s="36"/>
      <c r="O398" s="36"/>
      <c r="AL398" s="34"/>
      <c r="AM398" s="34"/>
    </row>
    <row r="399" spans="14:39" ht="12.75">
      <c r="N399" s="36"/>
      <c r="O399" s="36"/>
      <c r="AL399" s="34"/>
      <c r="AM399" s="34"/>
    </row>
    <row r="400" spans="14:39" ht="12.75">
      <c r="N400" s="36"/>
      <c r="O400" s="36"/>
      <c r="AL400" s="34"/>
      <c r="AM400" s="34"/>
    </row>
    <row r="401" spans="14:39" ht="12.75">
      <c r="N401" s="36"/>
      <c r="O401" s="36"/>
      <c r="AL401" s="34"/>
      <c r="AM401" s="34"/>
    </row>
    <row r="402" spans="14:39" ht="12.75">
      <c r="N402" s="36"/>
      <c r="O402" s="36"/>
      <c r="AL402" s="34"/>
      <c r="AM402" s="34"/>
    </row>
    <row r="403" spans="14:39" ht="12.75">
      <c r="N403" s="36"/>
      <c r="O403" s="36"/>
      <c r="AL403" s="34"/>
      <c r="AM403" s="34"/>
    </row>
    <row r="404" spans="14:39" ht="12.75">
      <c r="N404" s="36"/>
      <c r="O404" s="36"/>
      <c r="AL404" s="34"/>
      <c r="AM404" s="34"/>
    </row>
    <row r="405" spans="14:39" ht="12.75">
      <c r="N405" s="36"/>
      <c r="O405" s="36"/>
      <c r="AL405" s="34"/>
      <c r="AM405" s="34"/>
    </row>
    <row r="406" spans="14:39" ht="12.75">
      <c r="N406" s="36"/>
      <c r="O406" s="36"/>
      <c r="AL406" s="34"/>
      <c r="AM406" s="34"/>
    </row>
    <row r="407" spans="14:39" ht="12.75">
      <c r="N407" s="36"/>
      <c r="O407" s="36"/>
      <c r="AL407" s="34"/>
      <c r="AM407" s="34"/>
    </row>
    <row r="408" spans="14:39" ht="12.75">
      <c r="N408" s="36"/>
      <c r="O408" s="36"/>
      <c r="AL408" s="34"/>
      <c r="AM408" s="34"/>
    </row>
    <row r="409" spans="14:39" ht="12.75">
      <c r="N409" s="36"/>
      <c r="O409" s="36"/>
      <c r="AL409" s="34"/>
      <c r="AM409" s="34"/>
    </row>
    <row r="410" spans="14:39" ht="12.75">
      <c r="N410" s="36"/>
      <c r="O410" s="36"/>
      <c r="AL410" s="34"/>
      <c r="AM410" s="34"/>
    </row>
    <row r="411" spans="14:39" ht="12.75">
      <c r="N411" s="36"/>
      <c r="O411" s="36"/>
      <c r="AL411" s="34"/>
      <c r="AM411" s="34"/>
    </row>
    <row r="412" spans="14:39" ht="12.75">
      <c r="N412" s="36"/>
      <c r="O412" s="36"/>
      <c r="AL412" s="34"/>
      <c r="AM412" s="34"/>
    </row>
    <row r="413" spans="14:39" ht="12.75">
      <c r="N413" s="36"/>
      <c r="O413" s="36"/>
      <c r="AL413" s="34"/>
      <c r="AM413" s="34"/>
    </row>
    <row r="414" spans="14:39" ht="12.75">
      <c r="N414" s="36"/>
      <c r="O414" s="36"/>
      <c r="AL414" s="34"/>
      <c r="AM414" s="34"/>
    </row>
    <row r="415" spans="14:39" ht="12.75">
      <c r="N415" s="36"/>
      <c r="O415" s="36"/>
      <c r="AL415" s="34"/>
      <c r="AM415" s="34"/>
    </row>
    <row r="416" spans="38:39" ht="12.75">
      <c r="AL416" s="34"/>
      <c r="AM416" s="34"/>
    </row>
    <row r="417" spans="38:39" ht="12.75">
      <c r="AL417" s="34"/>
      <c r="AM417" s="34"/>
    </row>
    <row r="418" spans="38:39" ht="12.75">
      <c r="AL418" s="34"/>
      <c r="AM418" s="34"/>
    </row>
    <row r="419" spans="38:39" ht="12.75">
      <c r="AL419" s="34"/>
      <c r="AM419" s="34"/>
    </row>
    <row r="420" spans="38:39" ht="12.75">
      <c r="AL420" s="34"/>
      <c r="AM420" s="34"/>
    </row>
    <row r="421" spans="38:39" ht="12.75">
      <c r="AL421" s="34"/>
      <c r="AM421" s="34"/>
    </row>
    <row r="422" spans="38:39" ht="12.75">
      <c r="AL422" s="34"/>
      <c r="AM422" s="34"/>
    </row>
    <row r="423" spans="38:39" ht="12.75">
      <c r="AL423" s="34"/>
      <c r="AM423" s="34"/>
    </row>
    <row r="424" spans="38:39" ht="12.75">
      <c r="AL424" s="34"/>
      <c r="AM424" s="34"/>
    </row>
    <row r="425" spans="38:39" ht="12.75">
      <c r="AL425" s="34"/>
      <c r="AM425" s="34"/>
    </row>
    <row r="426" spans="38:39" ht="12.75">
      <c r="AL426" s="34"/>
      <c r="AM426" s="34"/>
    </row>
    <row r="427" spans="38:39" ht="12.75">
      <c r="AL427" s="34"/>
      <c r="AM427" s="34"/>
    </row>
    <row r="428" spans="38:39" ht="12.75">
      <c r="AL428" s="34"/>
      <c r="AM428" s="34"/>
    </row>
    <row r="429" spans="38:39" ht="12.75">
      <c r="AL429" s="34"/>
      <c r="AM429" s="34"/>
    </row>
    <row r="430" spans="38:39" ht="12.75">
      <c r="AL430" s="34"/>
      <c r="AM430" s="34"/>
    </row>
    <row r="431" spans="38:39" ht="12.75">
      <c r="AL431" s="34"/>
      <c r="AM431" s="34"/>
    </row>
    <row r="432" spans="38:39" ht="12.75">
      <c r="AL432" s="34"/>
      <c r="AM432" s="34"/>
    </row>
    <row r="433" spans="38:39" ht="12.75">
      <c r="AL433" s="34"/>
      <c r="AM433" s="34"/>
    </row>
    <row r="434" spans="38:39" ht="12.75">
      <c r="AL434" s="34"/>
      <c r="AM434" s="34"/>
    </row>
    <row r="435" spans="38:39" ht="12.75">
      <c r="AL435" s="34"/>
      <c r="AM435" s="34"/>
    </row>
    <row r="436" spans="38:39" ht="12.75">
      <c r="AL436" s="34"/>
      <c r="AM436" s="34"/>
    </row>
    <row r="437" spans="38:39" ht="12.75">
      <c r="AL437" s="34"/>
      <c r="AM437" s="34"/>
    </row>
    <row r="438" spans="38:39" ht="12.75">
      <c r="AL438" s="34"/>
      <c r="AM438" s="34"/>
    </row>
    <row r="439" spans="38:39" ht="12.75">
      <c r="AL439" s="34"/>
      <c r="AM439" s="34"/>
    </row>
    <row r="440" spans="38:39" ht="12.75">
      <c r="AL440" s="34"/>
      <c r="AM440" s="34"/>
    </row>
    <row r="441" spans="38:39" ht="12.75">
      <c r="AL441" s="34"/>
      <c r="AM441" s="34"/>
    </row>
    <row r="442" spans="38:39" ht="12.75">
      <c r="AL442" s="34"/>
      <c r="AM442" s="34"/>
    </row>
    <row r="443" spans="38:39" ht="12.75">
      <c r="AL443" s="34"/>
      <c r="AM443" s="34"/>
    </row>
    <row r="444" spans="38:39" ht="12.75">
      <c r="AL444" s="34"/>
      <c r="AM444" s="34"/>
    </row>
    <row r="445" spans="38:39" ht="12.75">
      <c r="AL445" s="34"/>
      <c r="AM445" s="34"/>
    </row>
    <row r="446" spans="38:39" ht="12.75">
      <c r="AL446" s="34"/>
      <c r="AM446" s="34"/>
    </row>
    <row r="447" spans="38:39" ht="12.75">
      <c r="AL447" s="34"/>
      <c r="AM447" s="34"/>
    </row>
    <row r="448" spans="38:39" ht="12.75">
      <c r="AL448" s="34"/>
      <c r="AM448" s="34"/>
    </row>
    <row r="449" spans="38:39" ht="12.75">
      <c r="AL449" s="34"/>
      <c r="AM449" s="34"/>
    </row>
    <row r="450" spans="38:39" ht="12.75">
      <c r="AL450" s="34"/>
      <c r="AM450" s="34"/>
    </row>
    <row r="451" spans="38:39" ht="12.75">
      <c r="AL451" s="34"/>
      <c r="AM451" s="34"/>
    </row>
    <row r="452" spans="38:39" ht="12.75">
      <c r="AL452" s="34"/>
      <c r="AM452" s="34"/>
    </row>
    <row r="453" spans="38:39" ht="12.75">
      <c r="AL453" s="34"/>
      <c r="AM453" s="34"/>
    </row>
    <row r="454" spans="38:39" ht="12.75">
      <c r="AL454" s="34"/>
      <c r="AM454" s="34"/>
    </row>
    <row r="455" spans="38:39" ht="12.75">
      <c r="AL455" s="34"/>
      <c r="AM455" s="34"/>
    </row>
    <row r="456" spans="38:39" ht="12.75">
      <c r="AL456" s="34"/>
      <c r="AM456" s="34"/>
    </row>
    <row r="457" spans="38:39" ht="12.75">
      <c r="AL457" s="34"/>
      <c r="AM457" s="34"/>
    </row>
    <row r="458" spans="38:39" ht="12.75">
      <c r="AL458" s="34"/>
      <c r="AM458" s="34"/>
    </row>
    <row r="459" spans="38:39" ht="12.75">
      <c r="AL459" s="34"/>
      <c r="AM459" s="34"/>
    </row>
    <row r="460" spans="38:39" ht="12.75">
      <c r="AL460" s="34"/>
      <c r="AM460" s="34"/>
    </row>
    <row r="461" spans="38:39" ht="12.75">
      <c r="AL461" s="34"/>
      <c r="AM461" s="34"/>
    </row>
    <row r="462" spans="38:39" ht="12.75">
      <c r="AL462" s="34"/>
      <c r="AM462" s="34"/>
    </row>
    <row r="463" spans="38:39" ht="12.75">
      <c r="AL463" s="34"/>
      <c r="AM463" s="34"/>
    </row>
    <row r="464" spans="38:39" ht="12.75">
      <c r="AL464" s="34"/>
      <c r="AM464" s="34"/>
    </row>
    <row r="465" spans="38:39" ht="12.75">
      <c r="AL465" s="34"/>
      <c r="AM465" s="34"/>
    </row>
    <row r="466" spans="38:39" ht="12.75">
      <c r="AL466" s="34"/>
      <c r="AM466" s="34"/>
    </row>
    <row r="467" spans="38:39" ht="12.75">
      <c r="AL467" s="34"/>
      <c r="AM467" s="34"/>
    </row>
    <row r="468" spans="38:39" ht="12.75">
      <c r="AL468" s="34"/>
      <c r="AM468" s="34"/>
    </row>
    <row r="469" spans="38:39" ht="12.75">
      <c r="AL469" s="34"/>
      <c r="AM469" s="34"/>
    </row>
    <row r="470" spans="38:39" ht="12.75">
      <c r="AL470" s="34"/>
      <c r="AM470" s="34"/>
    </row>
    <row r="471" spans="38:39" ht="12.75">
      <c r="AL471" s="34"/>
      <c r="AM471" s="34"/>
    </row>
    <row r="472" spans="38:39" ht="12.75">
      <c r="AL472" s="34"/>
      <c r="AM472" s="34"/>
    </row>
    <row r="473" spans="38:39" ht="12.75">
      <c r="AL473" s="34"/>
      <c r="AM473" s="34"/>
    </row>
    <row r="474" spans="38:39" ht="12.75">
      <c r="AL474" s="34"/>
      <c r="AM474" s="34"/>
    </row>
    <row r="475" spans="38:39" ht="12.75">
      <c r="AL475" s="34"/>
      <c r="AM475" s="34"/>
    </row>
    <row r="476" spans="38:39" ht="12.75">
      <c r="AL476" s="34"/>
      <c r="AM476" s="34"/>
    </row>
    <row r="477" spans="38:39" ht="12.75">
      <c r="AL477" s="34"/>
      <c r="AM477" s="34"/>
    </row>
    <row r="478" spans="38:39" ht="12.75">
      <c r="AL478" s="34"/>
      <c r="AM478" s="34"/>
    </row>
    <row r="479" spans="38:39" ht="12.75">
      <c r="AL479" s="34"/>
      <c r="AM479" s="34"/>
    </row>
    <row r="480" spans="38:39" ht="12.75">
      <c r="AL480" s="34"/>
      <c r="AM480" s="34"/>
    </row>
    <row r="481" spans="38:39" ht="12.75">
      <c r="AL481" s="34"/>
      <c r="AM481" s="34"/>
    </row>
    <row r="482" spans="38:39" ht="12.75">
      <c r="AL482" s="34"/>
      <c r="AM482" s="34"/>
    </row>
    <row r="483" spans="38:39" ht="12.75">
      <c r="AL483" s="34"/>
      <c r="AM483" s="34"/>
    </row>
    <row r="484" spans="38:39" ht="12.75">
      <c r="AL484" s="34"/>
      <c r="AM484" s="34"/>
    </row>
    <row r="485" spans="38:39" ht="12.75">
      <c r="AL485" s="34"/>
      <c r="AM485" s="34"/>
    </row>
    <row r="486" spans="38:39" ht="12.75">
      <c r="AL486" s="34"/>
      <c r="AM486" s="34"/>
    </row>
    <row r="487" spans="38:39" ht="12.75">
      <c r="AL487" s="34"/>
      <c r="AM487" s="34"/>
    </row>
    <row r="488" spans="38:39" ht="12.75">
      <c r="AL488" s="34"/>
      <c r="AM488" s="34"/>
    </row>
    <row r="489" spans="38:39" ht="12.75">
      <c r="AL489" s="34"/>
      <c r="AM489" s="34"/>
    </row>
    <row r="490" spans="38:39" ht="12.75">
      <c r="AL490" s="34"/>
      <c r="AM490" s="34"/>
    </row>
    <row r="491" spans="38:39" ht="12.75">
      <c r="AL491" s="34"/>
      <c r="AM491" s="34"/>
    </row>
    <row r="492" spans="38:39" ht="12.75">
      <c r="AL492" s="34"/>
      <c r="AM492" s="34"/>
    </row>
    <row r="493" spans="38:39" ht="12.75">
      <c r="AL493" s="34"/>
      <c r="AM493" s="34"/>
    </row>
    <row r="494" spans="38:39" ht="12.75">
      <c r="AL494" s="34"/>
      <c r="AM494" s="34"/>
    </row>
    <row r="495" spans="38:39" ht="12.75">
      <c r="AL495" s="34"/>
      <c r="AM495" s="34"/>
    </row>
    <row r="496" spans="38:39" ht="12.75">
      <c r="AL496" s="34"/>
      <c r="AM496" s="34"/>
    </row>
    <row r="497" spans="38:39" ht="12.75">
      <c r="AL497" s="34"/>
      <c r="AM497" s="34"/>
    </row>
    <row r="498" spans="38:39" ht="12.75">
      <c r="AL498" s="34"/>
      <c r="AM498" s="34"/>
    </row>
    <row r="499" spans="38:39" ht="12.75">
      <c r="AL499" s="34"/>
      <c r="AM499" s="34"/>
    </row>
    <row r="500" spans="38:39" ht="12.75">
      <c r="AL500" s="34"/>
      <c r="AM500" s="34"/>
    </row>
    <row r="501" spans="38:39" ht="12.75">
      <c r="AL501" s="34"/>
      <c r="AM501" s="34"/>
    </row>
    <row r="502" spans="38:39" ht="12.75">
      <c r="AL502" s="34"/>
      <c r="AM502" s="34"/>
    </row>
    <row r="503" spans="38:39" ht="12.75">
      <c r="AL503" s="34"/>
      <c r="AM503" s="34"/>
    </row>
    <row r="504" spans="38:39" ht="12.75">
      <c r="AL504" s="34"/>
      <c r="AM504" s="34"/>
    </row>
    <row r="505" spans="38:39" ht="12.75">
      <c r="AL505" s="34"/>
      <c r="AM505" s="34"/>
    </row>
    <row r="506" spans="38:39" ht="12.75">
      <c r="AL506" s="34"/>
      <c r="AM506" s="34"/>
    </row>
    <row r="507" spans="38:39" ht="12.75">
      <c r="AL507" s="34"/>
      <c r="AM507" s="34"/>
    </row>
    <row r="508" spans="38:39" ht="12.75">
      <c r="AL508" s="34"/>
      <c r="AM508" s="34"/>
    </row>
    <row r="509" spans="38:39" ht="12.75">
      <c r="AL509" s="34"/>
      <c r="AM509" s="34"/>
    </row>
    <row r="510" spans="38:39" ht="12.75">
      <c r="AL510" s="34"/>
      <c r="AM510" s="34"/>
    </row>
    <row r="511" spans="38:39" ht="12.75">
      <c r="AL511" s="34"/>
      <c r="AM511" s="34"/>
    </row>
    <row r="512" spans="38:39" ht="12.75">
      <c r="AL512" s="34"/>
      <c r="AM512" s="34"/>
    </row>
    <row r="513" spans="38:39" ht="12.75">
      <c r="AL513" s="34"/>
      <c r="AM513" s="34"/>
    </row>
    <row r="514" spans="38:39" ht="12.75">
      <c r="AL514" s="34"/>
      <c r="AM514" s="34"/>
    </row>
    <row r="515" spans="38:39" ht="12.75">
      <c r="AL515" s="34"/>
      <c r="AM515" s="34"/>
    </row>
    <row r="516" spans="38:39" ht="12.75">
      <c r="AL516" s="34"/>
      <c r="AM516" s="34"/>
    </row>
    <row r="517" spans="38:39" ht="12.75">
      <c r="AL517" s="34"/>
      <c r="AM517" s="34"/>
    </row>
    <row r="518" spans="38:39" ht="12.75">
      <c r="AL518" s="34"/>
      <c r="AM518" s="34"/>
    </row>
    <row r="519" spans="38:39" ht="12.75">
      <c r="AL519" s="34"/>
      <c r="AM519" s="34"/>
    </row>
    <row r="520" spans="38:39" ht="12.75">
      <c r="AL520" s="34"/>
      <c r="AM520" s="34"/>
    </row>
    <row r="521" spans="38:39" ht="12.75">
      <c r="AL521" s="34"/>
      <c r="AM521" s="34"/>
    </row>
    <row r="522" spans="38:39" ht="12.75">
      <c r="AL522" s="34"/>
      <c r="AM522" s="34"/>
    </row>
    <row r="523" spans="38:39" ht="12.75">
      <c r="AL523" s="34"/>
      <c r="AM523" s="34"/>
    </row>
    <row r="524" spans="38:39" ht="12.75">
      <c r="AL524" s="34"/>
      <c r="AM524" s="34"/>
    </row>
    <row r="525" spans="38:39" ht="12.75">
      <c r="AL525" s="34"/>
      <c r="AM525" s="34"/>
    </row>
    <row r="526" spans="38:39" ht="12.75">
      <c r="AL526" s="34"/>
      <c r="AM526" s="34"/>
    </row>
    <row r="527" spans="38:39" ht="12.75">
      <c r="AL527" s="34"/>
      <c r="AM527" s="34"/>
    </row>
    <row r="528" spans="38:39" ht="12.75">
      <c r="AL528" s="34"/>
      <c r="AM528" s="34"/>
    </row>
    <row r="529" spans="38:39" ht="12.75">
      <c r="AL529" s="34"/>
      <c r="AM529" s="34"/>
    </row>
    <row r="530" spans="38:39" ht="12.75">
      <c r="AL530" s="34"/>
      <c r="AM530" s="34"/>
    </row>
    <row r="531" spans="38:39" ht="12.75">
      <c r="AL531" s="34"/>
      <c r="AM531" s="34"/>
    </row>
    <row r="532" spans="38:39" ht="12.75">
      <c r="AL532" s="34"/>
      <c r="AM532" s="34"/>
    </row>
    <row r="533" spans="38:39" ht="12.75">
      <c r="AL533" s="34"/>
      <c r="AM533" s="34"/>
    </row>
    <row r="534" spans="38:39" ht="12.75">
      <c r="AL534" s="34"/>
      <c r="AM534" s="34"/>
    </row>
    <row r="535" spans="38:39" ht="12.75">
      <c r="AL535" s="34"/>
      <c r="AM535" s="34"/>
    </row>
    <row r="536" spans="38:39" ht="12.75">
      <c r="AL536" s="34"/>
      <c r="AM536" s="34"/>
    </row>
    <row r="537" spans="38:39" ht="12.75">
      <c r="AL537" s="34"/>
      <c r="AM537" s="34"/>
    </row>
    <row r="538" spans="38:39" ht="12.75">
      <c r="AL538" s="34"/>
      <c r="AM538" s="34"/>
    </row>
    <row r="539" spans="38:39" ht="12.75">
      <c r="AL539" s="34"/>
      <c r="AM539" s="34"/>
    </row>
    <row r="540" spans="38:39" ht="12.75">
      <c r="AL540" s="34"/>
      <c r="AM540" s="34"/>
    </row>
    <row r="541" spans="38:39" ht="12.75">
      <c r="AL541" s="34"/>
      <c r="AM541" s="34"/>
    </row>
    <row r="542" spans="38:39" ht="12.75">
      <c r="AL542" s="34"/>
      <c r="AM542" s="34"/>
    </row>
    <row r="543" spans="38:39" ht="12.75">
      <c r="AL543" s="34"/>
      <c r="AM543" s="34"/>
    </row>
    <row r="544" spans="38:39" ht="12.75">
      <c r="AL544" s="34"/>
      <c r="AM544" s="34"/>
    </row>
    <row r="545" spans="38:39" ht="12.75">
      <c r="AL545" s="34"/>
      <c r="AM545" s="34"/>
    </row>
    <row r="546" spans="38:39" ht="12.75">
      <c r="AL546" s="34"/>
      <c r="AM546" s="34"/>
    </row>
    <row r="547" spans="38:39" ht="12.75">
      <c r="AL547" s="34"/>
      <c r="AM547" s="34"/>
    </row>
    <row r="548" spans="38:39" ht="12.75">
      <c r="AL548" s="34"/>
      <c r="AM548" s="34"/>
    </row>
    <row r="549" spans="38:39" ht="12.75">
      <c r="AL549" s="34"/>
      <c r="AM549" s="34"/>
    </row>
    <row r="550" spans="38:39" ht="12.75">
      <c r="AL550" s="34"/>
      <c r="AM550" s="34"/>
    </row>
    <row r="551" spans="38:39" ht="12.75">
      <c r="AL551" s="34"/>
      <c r="AM551" s="34"/>
    </row>
    <row r="552" spans="38:39" ht="12.75">
      <c r="AL552" s="34"/>
      <c r="AM552" s="34"/>
    </row>
    <row r="553" spans="38:39" ht="12.75">
      <c r="AL553" s="34"/>
      <c r="AM553" s="34"/>
    </row>
    <row r="554" spans="38:39" ht="12.75">
      <c r="AL554" s="34"/>
      <c r="AM554" s="34"/>
    </row>
    <row r="555" spans="38:39" ht="12.75">
      <c r="AL555" s="34"/>
      <c r="AM555" s="34"/>
    </row>
    <row r="556" spans="38:39" ht="12.75">
      <c r="AL556" s="34"/>
      <c r="AM556" s="34"/>
    </row>
    <row r="557" spans="38:39" ht="12.75">
      <c r="AL557" s="34"/>
      <c r="AM557" s="34"/>
    </row>
    <row r="558" spans="38:39" ht="12.75">
      <c r="AL558" s="34"/>
      <c r="AM558" s="34"/>
    </row>
    <row r="559" spans="38:39" ht="12.75">
      <c r="AL559" s="34"/>
      <c r="AM559" s="34"/>
    </row>
    <row r="560" spans="38:39" ht="12.75">
      <c r="AL560" s="34"/>
      <c r="AM560" s="34"/>
    </row>
    <row r="561" spans="38:39" ht="12.75">
      <c r="AL561" s="34"/>
      <c r="AM561" s="34"/>
    </row>
    <row r="562" spans="38:39" ht="12.75">
      <c r="AL562" s="34"/>
      <c r="AM562" s="34"/>
    </row>
    <row r="563" spans="38:39" ht="12.75">
      <c r="AL563" s="34"/>
      <c r="AM563" s="34"/>
    </row>
    <row r="564" spans="38:39" ht="12.75">
      <c r="AL564" s="34"/>
      <c r="AM564" s="34"/>
    </row>
    <row r="565" spans="38:39" ht="12.75">
      <c r="AL565" s="34"/>
      <c r="AM565" s="34"/>
    </row>
    <row r="566" spans="38:39" ht="12.75">
      <c r="AL566" s="34"/>
      <c r="AM566" s="34"/>
    </row>
    <row r="567" spans="38:39" ht="12.75">
      <c r="AL567" s="34"/>
      <c r="AM567" s="34"/>
    </row>
    <row r="568" spans="38:39" ht="12.75">
      <c r="AL568" s="34"/>
      <c r="AM568" s="34"/>
    </row>
    <row r="569" spans="38:39" ht="12.75">
      <c r="AL569" s="34"/>
      <c r="AM569" s="34"/>
    </row>
    <row r="570" spans="38:39" ht="12.75">
      <c r="AL570" s="34"/>
      <c r="AM570" s="34"/>
    </row>
    <row r="571" spans="38:39" ht="12.75">
      <c r="AL571" s="34"/>
      <c r="AM571" s="34"/>
    </row>
    <row r="572" spans="38:39" ht="12.75">
      <c r="AL572" s="34"/>
      <c r="AM572" s="34"/>
    </row>
    <row r="573" spans="38:39" ht="12.75">
      <c r="AL573" s="34"/>
      <c r="AM573" s="34"/>
    </row>
    <row r="574" spans="38:39" ht="12.75">
      <c r="AL574" s="34"/>
      <c r="AM574" s="34"/>
    </row>
    <row r="575" spans="38:39" ht="12.75">
      <c r="AL575" s="34"/>
      <c r="AM575" s="34"/>
    </row>
    <row r="576" spans="38:39" ht="12.75">
      <c r="AL576" s="34"/>
      <c r="AM576" s="34"/>
    </row>
    <row r="577" spans="38:39" ht="12.75">
      <c r="AL577" s="34"/>
      <c r="AM577" s="34"/>
    </row>
    <row r="578" spans="38:39" ht="12.75">
      <c r="AL578" s="34"/>
      <c r="AM578" s="34"/>
    </row>
    <row r="579" spans="38:39" ht="12.75">
      <c r="AL579" s="34"/>
      <c r="AM579" s="34"/>
    </row>
    <row r="580" spans="38:39" ht="12.75">
      <c r="AL580" s="34"/>
      <c r="AM580" s="34"/>
    </row>
    <row r="581" spans="38:39" ht="12.75">
      <c r="AL581" s="34"/>
      <c r="AM581" s="34"/>
    </row>
    <row r="582" spans="38:39" ht="12.75">
      <c r="AL582" s="34"/>
      <c r="AM582" s="34"/>
    </row>
    <row r="583" spans="38:39" ht="12.75">
      <c r="AL583" s="34"/>
      <c r="AM583" s="34"/>
    </row>
    <row r="584" spans="38:39" ht="12.75">
      <c r="AL584" s="34"/>
      <c r="AM584" s="34"/>
    </row>
    <row r="585" spans="38:39" ht="12.75">
      <c r="AL585" s="34"/>
      <c r="AM585" s="34"/>
    </row>
    <row r="586" spans="38:39" ht="12.75">
      <c r="AL586" s="34"/>
      <c r="AM586" s="34"/>
    </row>
    <row r="587" spans="38:39" ht="12.75">
      <c r="AL587" s="34"/>
      <c r="AM587" s="34"/>
    </row>
    <row r="588" spans="38:39" ht="12.75">
      <c r="AL588" s="34"/>
      <c r="AM588" s="34"/>
    </row>
    <row r="589" spans="38:39" ht="12.75">
      <c r="AL589" s="34"/>
      <c r="AM589" s="34"/>
    </row>
    <row r="590" spans="38:39" ht="12.75">
      <c r="AL590" s="34"/>
      <c r="AM590" s="34"/>
    </row>
    <row r="591" spans="38:39" ht="12.75">
      <c r="AL591" s="34"/>
      <c r="AM591" s="34"/>
    </row>
    <row r="592" spans="38:39" ht="12.75">
      <c r="AL592" s="34"/>
      <c r="AM592" s="34"/>
    </row>
    <row r="593" spans="38:39" ht="12.75">
      <c r="AL593" s="34"/>
      <c r="AM593" s="34"/>
    </row>
    <row r="594" spans="38:39" ht="12.75">
      <c r="AL594" s="34"/>
      <c r="AM594" s="34"/>
    </row>
    <row r="595" spans="38:39" ht="12.75">
      <c r="AL595" s="34"/>
      <c r="AM595" s="34"/>
    </row>
    <row r="596" spans="38:39" ht="12.75">
      <c r="AL596" s="34"/>
      <c r="AM596" s="34"/>
    </row>
    <row r="597" spans="38:39" ht="12.75">
      <c r="AL597" s="34"/>
      <c r="AM597" s="34"/>
    </row>
    <row r="598" spans="38:39" ht="12.75">
      <c r="AL598" s="34"/>
      <c r="AM598" s="34"/>
    </row>
    <row r="599" spans="38:39" ht="12.75">
      <c r="AL599" s="34"/>
      <c r="AM599" s="34"/>
    </row>
    <row r="600" spans="38:39" ht="12.75">
      <c r="AL600" s="34"/>
      <c r="AM600" s="34"/>
    </row>
    <row r="601" spans="38:39" ht="12.75">
      <c r="AL601" s="34"/>
      <c r="AM601" s="34"/>
    </row>
    <row r="602" spans="38:39" ht="12.75">
      <c r="AL602" s="34"/>
      <c r="AM602" s="34"/>
    </row>
    <row r="603" spans="38:39" ht="12.75">
      <c r="AL603" s="34"/>
      <c r="AM603" s="34"/>
    </row>
    <row r="604" spans="38:39" ht="12.75">
      <c r="AL604" s="34"/>
      <c r="AM604" s="34"/>
    </row>
    <row r="605" spans="38:39" ht="12.75">
      <c r="AL605" s="34"/>
      <c r="AM605" s="34"/>
    </row>
    <row r="606" spans="38:39" ht="12.75">
      <c r="AL606" s="34"/>
      <c r="AM606" s="34"/>
    </row>
    <row r="607" spans="38:39" ht="12.75">
      <c r="AL607" s="34"/>
      <c r="AM607" s="34"/>
    </row>
    <row r="608" spans="38:39" ht="12.75">
      <c r="AL608" s="34"/>
      <c r="AM608" s="34"/>
    </row>
    <row r="609" spans="38:39" ht="12.75">
      <c r="AL609" s="34"/>
      <c r="AM609" s="34"/>
    </row>
    <row r="610" spans="38:39" ht="12.75">
      <c r="AL610" s="34"/>
      <c r="AM610" s="34"/>
    </row>
    <row r="611" spans="38:39" ht="12.75">
      <c r="AL611" s="34"/>
      <c r="AM611" s="34"/>
    </row>
    <row r="612" spans="38:39" ht="12.75">
      <c r="AL612" s="34"/>
      <c r="AM612" s="34"/>
    </row>
    <row r="613" spans="38:39" ht="12.75">
      <c r="AL613" s="34"/>
      <c r="AM613" s="34"/>
    </row>
    <row r="614" spans="38:39" ht="12.75">
      <c r="AL614" s="34"/>
      <c r="AM614" s="34"/>
    </row>
    <row r="615" spans="38:39" ht="12.75">
      <c r="AL615" s="34"/>
      <c r="AM615" s="34"/>
    </row>
    <row r="616" spans="38:39" ht="12.75">
      <c r="AL616" s="34"/>
      <c r="AM616" s="34"/>
    </row>
    <row r="617" spans="38:39" ht="12.75">
      <c r="AL617" s="34"/>
      <c r="AM617" s="34"/>
    </row>
    <row r="618" spans="38:39" ht="12.75">
      <c r="AL618" s="34"/>
      <c r="AM618" s="34"/>
    </row>
    <row r="619" spans="38:39" ht="12.75">
      <c r="AL619" s="34"/>
      <c r="AM619" s="34"/>
    </row>
    <row r="620" spans="38:39" ht="12.75">
      <c r="AL620" s="34"/>
      <c r="AM620" s="34"/>
    </row>
    <row r="621" spans="38:39" ht="12.75">
      <c r="AL621" s="34"/>
      <c r="AM621" s="34"/>
    </row>
    <row r="622" spans="38:39" ht="12.75">
      <c r="AL622" s="34"/>
      <c r="AM622" s="34"/>
    </row>
    <row r="623" spans="38:39" ht="12.75">
      <c r="AL623" s="34"/>
      <c r="AM623" s="34"/>
    </row>
    <row r="624" spans="38:39" ht="12.75">
      <c r="AL624" s="34"/>
      <c r="AM624" s="34"/>
    </row>
    <row r="625" spans="38:39" ht="12.75">
      <c r="AL625" s="34"/>
      <c r="AM625" s="34"/>
    </row>
    <row r="626" spans="38:39" ht="12.75">
      <c r="AL626" s="34"/>
      <c r="AM626" s="34"/>
    </row>
    <row r="627" spans="38:39" ht="12.75">
      <c r="AL627" s="34"/>
      <c r="AM627" s="34"/>
    </row>
    <row r="628" spans="38:39" ht="12.75">
      <c r="AL628" s="34"/>
      <c r="AM628" s="34"/>
    </row>
    <row r="629" spans="38:39" ht="12.75">
      <c r="AL629" s="34"/>
      <c r="AM629" s="34"/>
    </row>
    <row r="630" spans="38:39" ht="12.75">
      <c r="AL630" s="34"/>
      <c r="AM630" s="34"/>
    </row>
    <row r="631" spans="38:39" ht="12.75">
      <c r="AL631" s="34"/>
      <c r="AM631" s="34"/>
    </row>
    <row r="632" spans="38:39" ht="12.75">
      <c r="AL632" s="34"/>
      <c r="AM632" s="34"/>
    </row>
    <row r="633" spans="38:39" ht="12.75">
      <c r="AL633" s="34"/>
      <c r="AM633" s="34"/>
    </row>
    <row r="634" spans="38:39" ht="12.75">
      <c r="AL634" s="34"/>
      <c r="AM634" s="34"/>
    </row>
    <row r="635" spans="38:39" ht="12.75">
      <c r="AL635" s="34"/>
      <c r="AM635" s="34"/>
    </row>
    <row r="636" spans="38:39" ht="12.75">
      <c r="AL636" s="34"/>
      <c r="AM636" s="34"/>
    </row>
    <row r="637" spans="38:39" ht="12.75">
      <c r="AL637" s="34"/>
      <c r="AM637" s="34"/>
    </row>
    <row r="638" spans="38:39" ht="12.75">
      <c r="AL638" s="34"/>
      <c r="AM638" s="34"/>
    </row>
    <row r="639" spans="38:39" ht="12.75">
      <c r="AL639" s="34"/>
      <c r="AM639" s="34"/>
    </row>
    <row r="640" spans="38:39" ht="12.75">
      <c r="AL640" s="34"/>
      <c r="AM640" s="34"/>
    </row>
    <row r="641" spans="38:39" ht="12.75">
      <c r="AL641" s="34"/>
      <c r="AM641" s="34"/>
    </row>
    <row r="642" spans="38:39" ht="12.75">
      <c r="AL642" s="34"/>
      <c r="AM642" s="34"/>
    </row>
    <row r="643" spans="38:39" ht="12.75">
      <c r="AL643" s="34"/>
      <c r="AM643" s="34"/>
    </row>
    <row r="644" spans="38:39" ht="12.75">
      <c r="AL644" s="34"/>
      <c r="AM644" s="34"/>
    </row>
    <row r="645" spans="38:39" ht="12.75">
      <c r="AL645" s="34"/>
      <c r="AM645" s="34"/>
    </row>
    <row r="646" spans="38:39" ht="12.75">
      <c r="AL646" s="34"/>
      <c r="AM646" s="34"/>
    </row>
    <row r="647" spans="38:39" ht="12.75">
      <c r="AL647" s="34"/>
      <c r="AM647" s="34"/>
    </row>
    <row r="648" spans="38:39" ht="12.75">
      <c r="AL648" s="34"/>
      <c r="AM648" s="34"/>
    </row>
    <row r="649" spans="38:39" ht="12.75">
      <c r="AL649" s="34"/>
      <c r="AM649" s="34"/>
    </row>
    <row r="650" spans="38:39" ht="12.75">
      <c r="AL650" s="34"/>
      <c r="AM650" s="34"/>
    </row>
    <row r="651" spans="38:39" ht="12.75">
      <c r="AL651" s="34"/>
      <c r="AM651" s="34"/>
    </row>
    <row r="652" spans="38:39" ht="12.75">
      <c r="AL652" s="34"/>
      <c r="AM652" s="34"/>
    </row>
    <row r="653" spans="38:39" ht="12.75">
      <c r="AL653" s="34"/>
      <c r="AM653" s="34"/>
    </row>
    <row r="654" spans="38:39" ht="12.75">
      <c r="AL654" s="34"/>
      <c r="AM654" s="34"/>
    </row>
    <row r="655" spans="38:39" ht="12.75">
      <c r="AL655" s="34"/>
      <c r="AM655" s="34"/>
    </row>
    <row r="656" spans="38:39" ht="12.75">
      <c r="AL656" s="34"/>
      <c r="AM656" s="34"/>
    </row>
    <row r="657" spans="38:39" ht="12.75">
      <c r="AL657" s="34"/>
      <c r="AM657" s="34"/>
    </row>
    <row r="658" spans="38:39" ht="12.75">
      <c r="AL658" s="34"/>
      <c r="AM658" s="34"/>
    </row>
    <row r="659" spans="38:39" ht="12.75">
      <c r="AL659" s="34"/>
      <c r="AM659" s="34"/>
    </row>
    <row r="660" spans="38:39" ht="12.75">
      <c r="AL660" s="34"/>
      <c r="AM660" s="34"/>
    </row>
    <row r="661" spans="38:39" ht="12.75">
      <c r="AL661" s="34"/>
      <c r="AM661" s="34"/>
    </row>
    <row r="662" spans="38:39" ht="12.75">
      <c r="AL662" s="34"/>
      <c r="AM662" s="34"/>
    </row>
    <row r="663" spans="38:39" ht="12.75">
      <c r="AL663" s="34"/>
      <c r="AM663" s="34"/>
    </row>
    <row r="664" spans="38:39" ht="12.75">
      <c r="AL664" s="34"/>
      <c r="AM664" s="34"/>
    </row>
    <row r="665" spans="38:39" ht="12.75">
      <c r="AL665" s="34"/>
      <c r="AM665" s="34"/>
    </row>
    <row r="666" spans="38:39" ht="12.75">
      <c r="AL666" s="34"/>
      <c r="AM666" s="34"/>
    </row>
    <row r="667" spans="38:39" ht="12.75">
      <c r="AL667" s="34"/>
      <c r="AM667" s="34"/>
    </row>
    <row r="668" spans="38:39" ht="12.75">
      <c r="AL668" s="34"/>
      <c r="AM668" s="34"/>
    </row>
    <row r="669" spans="38:39" ht="12.75">
      <c r="AL669" s="34"/>
      <c r="AM669" s="34"/>
    </row>
    <row r="670" spans="38:39" ht="12.75">
      <c r="AL670" s="34"/>
      <c r="AM670" s="34"/>
    </row>
    <row r="671" spans="38:39" ht="12.75">
      <c r="AL671" s="34"/>
      <c r="AM671" s="34"/>
    </row>
    <row r="672" spans="38:39" ht="12.75">
      <c r="AL672" s="34"/>
      <c r="AM672" s="34"/>
    </row>
    <row r="673" spans="38:39" ht="12.75">
      <c r="AL673" s="34"/>
      <c r="AM673" s="34"/>
    </row>
    <row r="674" spans="38:39" ht="12.75">
      <c r="AL674" s="34"/>
      <c r="AM674" s="34"/>
    </row>
    <row r="675" spans="38:39" ht="12.75">
      <c r="AL675" s="34"/>
      <c r="AM675" s="34"/>
    </row>
    <row r="676" spans="38:39" ht="12.75">
      <c r="AL676" s="34"/>
      <c r="AM676" s="34"/>
    </row>
    <row r="677" spans="38:39" ht="12.75">
      <c r="AL677" s="34"/>
      <c r="AM677" s="34"/>
    </row>
    <row r="678" spans="38:39" ht="12.75">
      <c r="AL678" s="34"/>
      <c r="AM678" s="34"/>
    </row>
    <row r="679" spans="38:39" ht="12.75">
      <c r="AL679" s="34"/>
      <c r="AM679" s="34"/>
    </row>
    <row r="680" spans="38:39" ht="12.75">
      <c r="AL680" s="34"/>
      <c r="AM680" s="34"/>
    </row>
    <row r="681" spans="38:39" ht="12.75">
      <c r="AL681" s="34"/>
      <c r="AM681" s="34"/>
    </row>
    <row r="682" spans="38:39" ht="12.75">
      <c r="AL682" s="34"/>
      <c r="AM682" s="34"/>
    </row>
    <row r="683" spans="38:39" ht="12.75">
      <c r="AL683" s="34"/>
      <c r="AM683" s="34"/>
    </row>
    <row r="684" spans="38:39" ht="12.75">
      <c r="AL684" s="34"/>
      <c r="AM684" s="34"/>
    </row>
    <row r="685" spans="38:39" ht="12.75">
      <c r="AL685" s="34"/>
      <c r="AM685" s="34"/>
    </row>
    <row r="686" spans="38:39" ht="12.75">
      <c r="AL686" s="34"/>
      <c r="AM686" s="34"/>
    </row>
    <row r="687" spans="38:39" ht="12.75">
      <c r="AL687" s="34"/>
      <c r="AM687" s="34"/>
    </row>
    <row r="688" spans="38:39" ht="12.75">
      <c r="AL688" s="34"/>
      <c r="AM688" s="34"/>
    </row>
    <row r="689" spans="38:39" ht="12.75">
      <c r="AL689" s="34"/>
      <c r="AM689" s="34"/>
    </row>
    <row r="690" spans="38:39" ht="12.75">
      <c r="AL690" s="34"/>
      <c r="AM690" s="34"/>
    </row>
    <row r="691" spans="38:39" ht="12.75">
      <c r="AL691" s="34"/>
      <c r="AM691" s="34"/>
    </row>
    <row r="692" spans="38:39" ht="12.75">
      <c r="AL692" s="34"/>
      <c r="AM692" s="34"/>
    </row>
    <row r="693" spans="38:39" ht="12.75">
      <c r="AL693" s="34"/>
      <c r="AM693" s="34"/>
    </row>
    <row r="694" spans="38:39" ht="12.75">
      <c r="AL694" s="34"/>
      <c r="AM694" s="34"/>
    </row>
    <row r="695" spans="38:39" ht="12.75">
      <c r="AL695" s="34"/>
      <c r="AM695" s="34"/>
    </row>
  </sheetData>
  <sheetProtection password="CB85" sheet="1" objects="1" scenarios="1" formatCells="0" formatColumns="0" formatRows="0" insertColumns="0" insertRows="0" deleteColumns="0" deleteRows="0" sort="0"/>
  <mergeCells count="10">
    <mergeCell ref="AL1:AM1"/>
    <mergeCell ref="A1:A2"/>
    <mergeCell ref="N1:O1"/>
    <mergeCell ref="P1:U1"/>
    <mergeCell ref="X1:AC1"/>
    <mergeCell ref="AF1:AK1"/>
    <mergeCell ref="B1:G1"/>
    <mergeCell ref="H1:M1"/>
    <mergeCell ref="V1:W1"/>
    <mergeCell ref="AD1:AE1"/>
  </mergeCells>
  <conditionalFormatting sqref="N16">
    <cfRule type="cellIs" priority="1" dxfId="0" operator="equal" stopIfTrue="1">
      <formula>"снижение"</formula>
    </cfRule>
    <cfRule type="cellIs" priority="2" dxfId="1" operator="equal" stopIfTrue="1">
      <formula>"повышение"</formula>
    </cfRule>
  </conditionalFormatting>
  <conditionalFormatting sqref="N6:N15 N17:N32 N34 N41">
    <cfRule type="cellIs" priority="3" dxfId="2" operator="equal" stopIfTrue="1">
      <formula>"снижение"</formula>
    </cfRule>
    <cfRule type="cellIs" priority="4" dxfId="3" operator="equal" stopIfTrue="1">
      <formula>"повышение"</formula>
    </cfRule>
    <cfRule type="cellIs" priority="5" dxfId="4" operator="equal" stopIfTrue="1">
      <formula>"стабильность"</formula>
    </cfRule>
  </conditionalFormatting>
  <conditionalFormatting sqref="AD1:AE65536 O41 V1:W65536 O6:O34 N35:O40 N42:O42 AL1:AM65536">
    <cfRule type="cellIs" priority="6" dxfId="4" operator="equal" stopIfTrue="1">
      <formula>"стабильность"</formula>
    </cfRule>
    <cfRule type="cellIs" priority="7" dxfId="5" operator="equal" stopIfTrue="1">
      <formula>"повышение"</formula>
    </cfRule>
    <cfRule type="cellIs" priority="8" dxfId="6" operator="equal" stopIfTrue="1">
      <formula>"снижение"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ГНМЦ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Лариса</cp:lastModifiedBy>
  <dcterms:created xsi:type="dcterms:W3CDTF">2008-12-22T10:18:57Z</dcterms:created>
  <dcterms:modified xsi:type="dcterms:W3CDTF">2009-01-27T07:16:24Z</dcterms:modified>
  <cp:category/>
  <cp:version/>
  <cp:contentType/>
  <cp:contentStatus/>
</cp:coreProperties>
</file>