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</sheets>
  <definedNames>
    <definedName name="длина">'Лист1'!$B$5</definedName>
    <definedName name="расстояние">'Лист1'!$B$4</definedName>
    <definedName name="скорость">'Лист1'!$B$2</definedName>
    <definedName name="угол">'Лист1'!$B$3</definedName>
  </definedNames>
  <calcPr fullCalcOnLoad="1"/>
</workbook>
</file>

<file path=xl/sharedStrings.xml><?xml version="1.0" encoding="utf-8"?>
<sst xmlns="http://schemas.openxmlformats.org/spreadsheetml/2006/main" count="13" uniqueCount="13">
  <si>
    <r>
      <t xml:space="preserve">В процессе тренировок теннисистов используются автоматы по бросанию мяча в определенное место площадки. Исследовать движение мяча, брошенного с начальной скоростью </t>
    </r>
    <r>
      <rPr>
        <b/>
        <sz val="12"/>
        <rFont val="Times New Roman"/>
        <family val="1"/>
      </rPr>
      <t>υ</t>
    </r>
    <r>
      <rPr>
        <b/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под углом </t>
    </r>
    <r>
      <rPr>
        <b/>
        <sz val="12"/>
        <rFont val="Times New Roman"/>
        <family val="1"/>
      </rPr>
      <t xml:space="preserve">α </t>
    </r>
    <r>
      <rPr>
        <sz val="12"/>
        <rFont val="Times New Roman"/>
        <family val="1"/>
      </rPr>
      <t>к горизонту, когда сопротивлением воздуха можно пренебречь.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</t>
    </r>
  </si>
  <si>
    <t>α</t>
  </si>
  <si>
    <t>S(м)</t>
  </si>
  <si>
    <t>l(м)</t>
  </si>
  <si>
    <t>t(с)</t>
  </si>
  <si>
    <t>S + l</t>
  </si>
  <si>
    <r>
      <t>J</t>
    </r>
    <r>
      <rPr>
        <b/>
        <i/>
        <vertAlign val="subscript"/>
        <sz val="12"/>
        <rFont val="Times New Roman"/>
        <family val="1"/>
      </rPr>
      <t xml:space="preserve">0 (м/с) </t>
    </r>
    <r>
      <rPr>
        <b/>
        <vertAlign val="subscript"/>
        <sz val="12"/>
        <rFont val="Times New Roman"/>
        <family val="1"/>
      </rPr>
      <t xml:space="preserve"> </t>
    </r>
  </si>
  <si>
    <r>
      <t>J</t>
    </r>
    <r>
      <rPr>
        <i/>
        <vertAlign val="subscript"/>
        <sz val="12"/>
        <rFont val="Times New Roman"/>
        <family val="1"/>
      </rPr>
      <t>у</t>
    </r>
    <r>
      <rPr>
        <i/>
        <sz val="12"/>
        <rFont val="Times New Roman"/>
        <family val="1"/>
      </rPr>
      <t xml:space="preserve"> = </t>
    </r>
    <r>
      <rPr>
        <i/>
        <sz val="12"/>
        <rFont val="Symbol"/>
        <family val="1"/>
      </rPr>
      <t>J</t>
    </r>
    <r>
      <rPr>
        <i/>
        <vertAlign val="subscript"/>
        <sz val="12"/>
        <rFont val="Times New Roman"/>
        <family val="1"/>
      </rPr>
      <t xml:space="preserve">0  </t>
    </r>
    <r>
      <rPr>
        <i/>
        <sz val="12"/>
        <rFont val="Times New Roman"/>
        <family val="1"/>
      </rPr>
      <t>·sin</t>
    </r>
    <r>
      <rPr>
        <i/>
        <sz val="12"/>
        <rFont val="Symbol"/>
        <family val="1"/>
      </rPr>
      <t>a</t>
    </r>
    <r>
      <rPr>
        <i/>
        <sz val="12"/>
        <rFont val="Times New Roman"/>
        <family val="1"/>
      </rPr>
      <t xml:space="preserve"> - g ·t</t>
    </r>
  </si>
  <si>
    <r>
      <t>J</t>
    </r>
    <r>
      <rPr>
        <i/>
        <vertAlign val="subscript"/>
        <sz val="12"/>
        <rFont val="Times New Roman"/>
        <family val="1"/>
      </rPr>
      <t>х</t>
    </r>
    <r>
      <rPr>
        <i/>
        <sz val="12"/>
        <rFont val="Times New Roman"/>
        <family val="1"/>
      </rPr>
      <t xml:space="preserve"> = </t>
    </r>
    <r>
      <rPr>
        <i/>
        <sz val="12"/>
        <rFont val="Symbol"/>
        <family val="1"/>
      </rPr>
      <t>J</t>
    </r>
    <r>
      <rPr>
        <i/>
        <vertAlign val="subscript"/>
        <sz val="12"/>
        <rFont val="Times New Roman"/>
        <family val="1"/>
      </rPr>
      <t xml:space="preserve">0  </t>
    </r>
    <r>
      <rPr>
        <i/>
        <sz val="12"/>
        <rFont val="Times New Roman"/>
        <family val="1"/>
      </rPr>
      <t>· cos</t>
    </r>
    <r>
      <rPr>
        <i/>
        <sz val="12"/>
        <rFont val="Symbol"/>
        <family val="1"/>
      </rPr>
      <t>a</t>
    </r>
  </si>
  <si>
    <r>
      <t>J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  <r>
      <rPr>
        <vertAlign val="subscript"/>
        <sz val="12"/>
        <rFont val="Times New Roman"/>
        <family val="1"/>
      </rPr>
      <t xml:space="preserve">х </t>
    </r>
    <r>
      <rPr>
        <sz val="12"/>
        <rFont val="Times New Roman"/>
        <family val="1"/>
      </rPr>
      <t>+</t>
    </r>
    <r>
      <rPr>
        <vertAlign val="subscript"/>
        <sz val="12"/>
        <rFont val="Times New Roman"/>
        <family val="1"/>
      </rPr>
      <t xml:space="preserve"> </t>
    </r>
    <r>
      <rPr>
        <sz val="12"/>
        <rFont val="Symbol"/>
        <family val="1"/>
      </rPr>
      <t>J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  <r>
      <rPr>
        <vertAlign val="subscript"/>
        <sz val="12"/>
        <rFont val="Times New Roman"/>
        <family val="1"/>
      </rPr>
      <t>у</t>
    </r>
  </si>
  <si>
    <r>
      <t>х =</t>
    </r>
    <r>
      <rPr>
        <b/>
        <sz val="12"/>
        <rFont val="Times New Roman"/>
        <family val="1"/>
      </rPr>
      <t xml:space="preserve"> </t>
    </r>
    <r>
      <rPr>
        <i/>
        <sz val="12"/>
        <rFont val="Symbol"/>
        <family val="1"/>
      </rPr>
      <t>J</t>
    </r>
    <r>
      <rPr>
        <i/>
        <vertAlign val="subscript"/>
        <sz val="12"/>
        <rFont val="Times New Roman"/>
        <family val="1"/>
      </rPr>
      <t xml:space="preserve">0  </t>
    </r>
    <r>
      <rPr>
        <i/>
        <sz val="12"/>
        <rFont val="Times New Roman"/>
        <family val="1"/>
      </rPr>
      <t>· cos</t>
    </r>
    <r>
      <rPr>
        <i/>
        <sz val="12"/>
        <rFont val="Symbol"/>
        <family val="1"/>
      </rPr>
      <t>a</t>
    </r>
    <r>
      <rPr>
        <i/>
        <sz val="12"/>
        <rFont val="Times New Roman"/>
        <family val="1"/>
      </rPr>
      <t xml:space="preserve"> · t </t>
    </r>
  </si>
  <si>
    <r>
      <t xml:space="preserve">у = </t>
    </r>
    <r>
      <rPr>
        <i/>
        <sz val="12"/>
        <rFont val="Symbol"/>
        <family val="1"/>
      </rPr>
      <t>J</t>
    </r>
    <r>
      <rPr>
        <i/>
        <vertAlign val="subscript"/>
        <sz val="12"/>
        <rFont val="Times New Roman"/>
        <family val="1"/>
      </rPr>
      <t xml:space="preserve">0  </t>
    </r>
    <r>
      <rPr>
        <i/>
        <sz val="12"/>
        <rFont val="Times New Roman"/>
        <family val="1"/>
      </rPr>
      <t>·sin</t>
    </r>
    <r>
      <rPr>
        <i/>
        <sz val="12"/>
        <rFont val="Symbol"/>
        <family val="1"/>
      </rPr>
      <t>a</t>
    </r>
    <r>
      <rPr>
        <i/>
        <sz val="12"/>
        <rFont val="Times New Roman"/>
        <family val="1"/>
      </rPr>
      <t xml:space="preserve"> ·t – g ·t</t>
    </r>
    <r>
      <rPr>
        <i/>
        <vertAlign val="superscript"/>
        <sz val="12"/>
        <rFont val="Times New Roman"/>
        <family val="1"/>
      </rPr>
      <t xml:space="preserve">2 </t>
    </r>
    <r>
      <rPr>
        <i/>
        <sz val="12"/>
        <rFont val="Times New Roman"/>
        <family val="1"/>
      </rPr>
      <t>/2</t>
    </r>
  </si>
  <si>
    <r>
      <t xml:space="preserve">S </t>
    </r>
    <r>
      <rPr>
        <i/>
        <sz val="12"/>
        <rFont val="Symbol"/>
        <family val="1"/>
      </rPr>
      <t>£</t>
    </r>
    <r>
      <rPr>
        <b/>
        <i/>
        <sz val="12"/>
        <rFont val="Times New Roman"/>
        <family val="1"/>
      </rPr>
      <t xml:space="preserve">  </t>
    </r>
    <r>
      <rPr>
        <i/>
        <sz val="12"/>
        <rFont val="Times New Roman"/>
        <family val="1"/>
      </rPr>
      <t xml:space="preserve">х </t>
    </r>
    <r>
      <rPr>
        <i/>
        <sz val="12"/>
        <rFont val="Symbol"/>
        <family val="1"/>
      </rPr>
      <t>£</t>
    </r>
    <r>
      <rPr>
        <i/>
        <sz val="12"/>
        <rFont val="Times New Roman"/>
        <family val="1"/>
      </rPr>
      <t xml:space="preserve">  S + l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</si>
</sst>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_ ;[Red]\-0.0\ "/>
  </numFmts>
  <fonts count="2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vertAlign val="subscript"/>
      <sz val="12"/>
      <name val="Times New Roman"/>
      <family val="1"/>
    </font>
    <font>
      <b/>
      <i/>
      <sz val="12"/>
      <name val="Symbol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i/>
      <vertAlign val="subscript"/>
      <sz val="12"/>
      <name val="Times New Roman"/>
      <family val="1"/>
    </font>
    <font>
      <i/>
      <sz val="12"/>
      <name val="Times New Roman"/>
      <family val="1"/>
    </font>
    <font>
      <i/>
      <sz val="12"/>
      <name val="Symbol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sz val="12"/>
      <name val="Symbol"/>
      <family val="1"/>
    </font>
    <font>
      <i/>
      <vertAlign val="superscript"/>
      <sz val="12"/>
      <name val="Times New Roman"/>
      <family val="1"/>
    </font>
    <font>
      <b/>
      <sz val="8"/>
      <name val="Arial Cyr"/>
      <family val="0"/>
    </font>
    <font>
      <sz val="10.5"/>
      <name val="Arial Cyr"/>
      <family val="0"/>
    </font>
    <font>
      <b/>
      <sz val="10.5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0" fillId="0" borderId="4" xfId="0" applyBorder="1" applyAlignment="1">
      <alignment/>
    </xf>
    <xf numFmtId="0" fontId="12" fillId="0" borderId="4" xfId="0" applyFont="1" applyBorder="1" applyAlignment="1">
      <alignment horizontal="left" vertical="distributed"/>
    </xf>
    <xf numFmtId="0" fontId="15" fillId="0" borderId="4" xfId="0" applyFont="1" applyBorder="1" applyAlignment="1">
      <alignment horizontal="left" vertical="distributed"/>
    </xf>
    <xf numFmtId="0" fontId="11" fillId="0" borderId="4" xfId="0" applyFont="1" applyBorder="1" applyAlignment="1">
      <alignment horizontal="left" vertical="distributed"/>
    </xf>
    <xf numFmtId="168" fontId="1" fillId="0" borderId="5" xfId="0" applyNumberFormat="1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8" xfId="0" applyNumberFormat="1" applyFont="1" applyBorder="1" applyAlignment="1">
      <alignment horizontal="center"/>
    </xf>
    <xf numFmtId="168" fontId="1" fillId="0" borderId="9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vertical="distributed"/>
    </xf>
    <xf numFmtId="0" fontId="1" fillId="0" borderId="15" xfId="0" applyFont="1" applyBorder="1" applyAlignment="1">
      <alignment horizontal="left" vertical="distributed"/>
    </xf>
    <xf numFmtId="0" fontId="1" fillId="0" borderId="16" xfId="0" applyFont="1" applyBorder="1" applyAlignment="1">
      <alignment horizontal="left" vertical="distributed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График скорости от времени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Лист1!$A$7:$A$27</c:f>
              <c:numCache/>
            </c:numRef>
          </c:cat>
          <c:val>
            <c:numRef>
              <c:f>Лист1!$E$7:$E$27</c:f>
              <c:numCache/>
            </c:numRef>
          </c:val>
          <c:smooth val="0"/>
        </c:ser>
        <c:marker val="1"/>
        <c:axId val="14049950"/>
        <c:axId val="59340687"/>
      </c:lineChart>
      <c:catAx>
        <c:axId val="14049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 с, время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40687"/>
        <c:crosses val="autoZero"/>
        <c:auto val="1"/>
        <c:lblOffset val="100"/>
        <c:noMultiLvlLbl val="0"/>
      </c:catAx>
      <c:valAx>
        <c:axId val="59340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скорость, м/с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499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График траектории движния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Лист1!$A$7:$A$27</c:f>
              <c:numCache/>
            </c:numRef>
          </c:cat>
          <c:val>
            <c:numRef>
              <c:f>Лист1!$G$7:$G$27</c:f>
              <c:numCache/>
            </c:numRef>
          </c:val>
          <c:smooth val="0"/>
        </c:ser>
        <c:marker val="1"/>
        <c:axId val="64304136"/>
        <c:axId val="41866313"/>
      </c:lineChart>
      <c:catAx>
        <c:axId val="6430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Х м, дальность полета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66313"/>
        <c:crosses val="autoZero"/>
        <c:auto val="1"/>
        <c:lblOffset val="100"/>
        <c:noMultiLvlLbl val="0"/>
      </c:catAx>
      <c:valAx>
        <c:axId val="41866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yr"/>
                    <a:ea typeface="Arial Cyr"/>
                    <a:cs typeface="Arial Cyr"/>
                  </a:rPr>
                  <a:t>У м, высота полета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04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27</xdr:row>
      <xdr:rowOff>142875</xdr:rowOff>
    </xdr:from>
    <xdr:to>
      <xdr:col>4</xdr:col>
      <xdr:colOff>95250</xdr:colOff>
      <xdr:row>45</xdr:row>
      <xdr:rowOff>28575</xdr:rowOff>
    </xdr:to>
    <xdr:graphicFrame>
      <xdr:nvGraphicFramePr>
        <xdr:cNvPr id="1" name="Chart 62"/>
        <xdr:cNvGraphicFramePr/>
      </xdr:nvGraphicFramePr>
      <xdr:xfrm>
        <a:off x="161925" y="6096000"/>
        <a:ext cx="46672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28</xdr:row>
      <xdr:rowOff>38100</xdr:rowOff>
    </xdr:from>
    <xdr:to>
      <xdr:col>7</xdr:col>
      <xdr:colOff>523875</xdr:colOff>
      <xdr:row>45</xdr:row>
      <xdr:rowOff>57150</xdr:rowOff>
    </xdr:to>
    <xdr:graphicFrame>
      <xdr:nvGraphicFramePr>
        <xdr:cNvPr id="2" name="Chart 63"/>
        <xdr:cNvGraphicFramePr/>
      </xdr:nvGraphicFramePr>
      <xdr:xfrm>
        <a:off x="5400675" y="6153150"/>
        <a:ext cx="47244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75" zoomScaleNormal="75" workbookViewId="0" topLeftCell="A1">
      <selection activeCell="K34" sqref="K34"/>
    </sheetView>
  </sheetViews>
  <sheetFormatPr defaultColWidth="9.00390625" defaultRowHeight="12.75"/>
  <cols>
    <col min="1" max="1" width="9.375" style="0" bestFit="1" customWidth="1"/>
    <col min="2" max="2" width="23.125" style="0" bestFit="1" customWidth="1"/>
    <col min="3" max="3" width="18.75390625" style="0" bestFit="1" customWidth="1"/>
    <col min="4" max="4" width="10.875" style="0" bestFit="1" customWidth="1"/>
    <col min="5" max="5" width="16.75390625" style="0" customWidth="1"/>
    <col min="6" max="6" width="19.75390625" style="0" bestFit="1" customWidth="1"/>
    <col min="7" max="7" width="27.375" style="0" bestFit="1" customWidth="1"/>
    <col min="8" max="8" width="7.00390625" style="0" bestFit="1" customWidth="1"/>
    <col min="9" max="9" width="16.875" style="0" bestFit="1" customWidth="1"/>
  </cols>
  <sheetData>
    <row r="1" spans="1:9" ht="35.25" customHeight="1" thickBot="1">
      <c r="A1" s="20" t="s">
        <v>0</v>
      </c>
      <c r="B1" s="21"/>
      <c r="C1" s="21"/>
      <c r="D1" s="21"/>
      <c r="E1" s="21"/>
      <c r="F1" s="21"/>
      <c r="G1" s="21"/>
      <c r="H1" s="21"/>
      <c r="I1" s="22"/>
    </row>
    <row r="2" spans="1:9" ht="18.75">
      <c r="A2" s="1" t="s">
        <v>6</v>
      </c>
      <c r="B2" s="23">
        <v>50</v>
      </c>
      <c r="C2" s="24"/>
      <c r="D2" s="24"/>
      <c r="E2" s="24"/>
      <c r="F2" s="24"/>
      <c r="G2" s="24"/>
      <c r="H2" s="24"/>
      <c r="I2" s="25"/>
    </row>
    <row r="3" spans="1:9" ht="15.75">
      <c r="A3" s="2" t="s">
        <v>1</v>
      </c>
      <c r="B3" s="26">
        <v>30</v>
      </c>
      <c r="C3" s="27"/>
      <c r="D3" s="27"/>
      <c r="E3" s="27"/>
      <c r="F3" s="27"/>
      <c r="G3" s="27"/>
      <c r="H3" s="27"/>
      <c r="I3" s="28"/>
    </row>
    <row r="4" spans="1:9" ht="15.75">
      <c r="A4" s="2" t="s">
        <v>2</v>
      </c>
      <c r="B4" s="26">
        <v>20</v>
      </c>
      <c r="C4" s="27"/>
      <c r="D4" s="27"/>
      <c r="E4" s="27"/>
      <c r="F4" s="27"/>
      <c r="G4" s="27"/>
      <c r="H4" s="27"/>
      <c r="I4" s="28"/>
    </row>
    <row r="5" spans="1:9" ht="16.5" customHeight="1" thickBot="1">
      <c r="A5" s="2" t="s">
        <v>3</v>
      </c>
      <c r="B5" s="17">
        <v>125</v>
      </c>
      <c r="C5" s="18"/>
      <c r="D5" s="18"/>
      <c r="E5" s="18"/>
      <c r="F5" s="18"/>
      <c r="G5" s="18"/>
      <c r="H5" s="18"/>
      <c r="I5" s="19"/>
    </row>
    <row r="6" spans="1:9" ht="35.25" customHeight="1" thickBot="1">
      <c r="A6" s="3" t="s">
        <v>4</v>
      </c>
      <c r="B6" s="5" t="s">
        <v>7</v>
      </c>
      <c r="C6" s="5" t="s">
        <v>8</v>
      </c>
      <c r="D6" s="6" t="s">
        <v>9</v>
      </c>
      <c r="E6" s="4"/>
      <c r="F6" s="7" t="s">
        <v>10</v>
      </c>
      <c r="G6" s="7" t="s">
        <v>11</v>
      </c>
      <c r="H6" s="7" t="s">
        <v>5</v>
      </c>
      <c r="I6" s="7" t="s">
        <v>12</v>
      </c>
    </row>
    <row r="7" spans="1:9" ht="15.75">
      <c r="A7" s="8">
        <v>0</v>
      </c>
      <c r="B7" s="9">
        <f aca="true" t="shared" si="0" ref="B7:B27">скорость*SIN(RADIANS(угол))-9.8*A7</f>
        <v>24.999999999999996</v>
      </c>
      <c r="C7" s="9">
        <f aca="true" t="shared" si="1" ref="C7:C27">скорость*COS(RADIANS(угол))</f>
        <v>43.30127018922194</v>
      </c>
      <c r="D7" s="9">
        <f>C7^2+B7^2</f>
        <v>2500</v>
      </c>
      <c r="E7" s="9">
        <f>SQRT(D7)</f>
        <v>50</v>
      </c>
      <c r="F7" s="9">
        <f aca="true" t="shared" si="2" ref="F7:F27">скорость*COS(RADIANS(угол))*A7</f>
        <v>0</v>
      </c>
      <c r="G7" s="9">
        <f aca="true" t="shared" si="3" ref="G7:G27">скорость*SIN(RADIANS(угол))*A7-9.8*A7^2/2</f>
        <v>0</v>
      </c>
      <c r="H7" s="10">
        <f aca="true" t="shared" si="4" ref="H7:H27">расстояние+длина</f>
        <v>145</v>
      </c>
      <c r="I7" s="9" t="str">
        <f aca="true" t="shared" si="5" ref="I7:I27">IF(F7&lt;расстояние,"НЕДОЛЕТ",IF(F7&gt;H7,"ПЕРЕЛЕТ",IF(F7&gt;расстояние,"ПОПАДАНИЕ")))</f>
        <v>НЕДОЛЕТ</v>
      </c>
    </row>
    <row r="8" spans="1:9" ht="15.75">
      <c r="A8" s="11">
        <v>0.2</v>
      </c>
      <c r="B8" s="12">
        <f t="shared" si="0"/>
        <v>23.039999999999996</v>
      </c>
      <c r="C8" s="12">
        <f t="shared" si="1"/>
        <v>43.30127018922194</v>
      </c>
      <c r="D8" s="12">
        <f aca="true" t="shared" si="6" ref="D8:D27">C8^2+B8^2</f>
        <v>2405.8416</v>
      </c>
      <c r="E8" s="12">
        <f aca="true" t="shared" si="7" ref="E8:E27">SQRT(D8)</f>
        <v>49.04937920096441</v>
      </c>
      <c r="F8" s="12">
        <f t="shared" si="2"/>
        <v>8.660254037844387</v>
      </c>
      <c r="G8" s="12">
        <f t="shared" si="3"/>
        <v>4.804</v>
      </c>
      <c r="H8" s="13">
        <f t="shared" si="4"/>
        <v>145</v>
      </c>
      <c r="I8" s="12" t="str">
        <f t="shared" si="5"/>
        <v>НЕДОЛЕТ</v>
      </c>
    </row>
    <row r="9" spans="1:9" ht="15.75">
      <c r="A9" s="11">
        <v>0.4</v>
      </c>
      <c r="B9" s="12">
        <f t="shared" si="0"/>
        <v>21.079999999999995</v>
      </c>
      <c r="C9" s="12">
        <f t="shared" si="1"/>
        <v>43.30127018922194</v>
      </c>
      <c r="D9" s="12">
        <f t="shared" si="6"/>
        <v>2319.3664000000003</v>
      </c>
      <c r="E9" s="12">
        <f t="shared" si="7"/>
        <v>48.1598006640393</v>
      </c>
      <c r="F9" s="12">
        <f t="shared" si="2"/>
        <v>17.320508075688775</v>
      </c>
      <c r="G9" s="12">
        <f t="shared" si="3"/>
        <v>9.216</v>
      </c>
      <c r="H9" s="13">
        <f t="shared" si="4"/>
        <v>145</v>
      </c>
      <c r="I9" s="12" t="str">
        <f t="shared" si="5"/>
        <v>НЕДОЛЕТ</v>
      </c>
    </row>
    <row r="10" spans="1:9" ht="15.75">
      <c r="A10" s="11">
        <v>0.6</v>
      </c>
      <c r="B10" s="12">
        <f t="shared" si="0"/>
        <v>19.119999999999997</v>
      </c>
      <c r="C10" s="12">
        <f t="shared" si="1"/>
        <v>43.30127018922194</v>
      </c>
      <c r="D10" s="12">
        <f t="shared" si="6"/>
        <v>2240.5744000000004</v>
      </c>
      <c r="E10" s="12">
        <f t="shared" si="7"/>
        <v>47.334706083380304</v>
      </c>
      <c r="F10" s="12">
        <f t="shared" si="2"/>
        <v>25.980762113533164</v>
      </c>
      <c r="G10" s="12">
        <f t="shared" si="3"/>
        <v>13.235999999999997</v>
      </c>
      <c r="H10" s="13">
        <f t="shared" si="4"/>
        <v>145</v>
      </c>
      <c r="I10" s="12" t="str">
        <f t="shared" si="5"/>
        <v>ПОПАДАНИЕ</v>
      </c>
    </row>
    <row r="11" spans="1:9" ht="15.75">
      <c r="A11" s="11">
        <v>0.8</v>
      </c>
      <c r="B11" s="12">
        <f t="shared" si="0"/>
        <v>17.159999999999997</v>
      </c>
      <c r="C11" s="12">
        <f t="shared" si="1"/>
        <v>43.30127018922194</v>
      </c>
      <c r="D11" s="12">
        <f t="shared" si="6"/>
        <v>2169.4656000000004</v>
      </c>
      <c r="E11" s="12">
        <f t="shared" si="7"/>
        <v>46.57752247597547</v>
      </c>
      <c r="F11" s="12">
        <f t="shared" si="2"/>
        <v>34.64101615137755</v>
      </c>
      <c r="G11" s="12">
        <f t="shared" si="3"/>
        <v>16.863999999999997</v>
      </c>
      <c r="H11" s="13">
        <f t="shared" si="4"/>
        <v>145</v>
      </c>
      <c r="I11" s="12" t="str">
        <f t="shared" si="5"/>
        <v>ПОПАДАНИЕ</v>
      </c>
    </row>
    <row r="12" spans="1:9" ht="15.75">
      <c r="A12" s="11">
        <v>1</v>
      </c>
      <c r="B12" s="12">
        <f t="shared" si="0"/>
        <v>15.199999999999996</v>
      </c>
      <c r="C12" s="12">
        <f t="shared" si="1"/>
        <v>43.30127018922194</v>
      </c>
      <c r="D12" s="12">
        <f t="shared" si="6"/>
        <v>2106.0400000000004</v>
      </c>
      <c r="E12" s="12">
        <f t="shared" si="7"/>
        <v>45.891611433899335</v>
      </c>
      <c r="F12" s="12">
        <f t="shared" si="2"/>
        <v>43.30127018922194</v>
      </c>
      <c r="G12" s="12">
        <f t="shared" si="3"/>
        <v>20.099999999999994</v>
      </c>
      <c r="H12" s="13">
        <f t="shared" si="4"/>
        <v>145</v>
      </c>
      <c r="I12" s="12" t="str">
        <f t="shared" si="5"/>
        <v>ПОПАДАНИЕ</v>
      </c>
    </row>
    <row r="13" spans="1:9" ht="15.75">
      <c r="A13" s="11">
        <v>1.2</v>
      </c>
      <c r="B13" s="12">
        <f t="shared" si="0"/>
        <v>13.239999999999997</v>
      </c>
      <c r="C13" s="12">
        <f t="shared" si="1"/>
        <v>43.30127018922194</v>
      </c>
      <c r="D13" s="12">
        <f t="shared" si="6"/>
        <v>2050.2976000000003</v>
      </c>
      <c r="E13" s="12">
        <f t="shared" si="7"/>
        <v>45.28021201363793</v>
      </c>
      <c r="F13" s="12">
        <f t="shared" si="2"/>
        <v>51.96152422706633</v>
      </c>
      <c r="G13" s="12">
        <f t="shared" si="3"/>
        <v>22.943999999999992</v>
      </c>
      <c r="H13" s="13">
        <f t="shared" si="4"/>
        <v>145</v>
      </c>
      <c r="I13" s="12" t="str">
        <f t="shared" si="5"/>
        <v>ПОПАДАНИЕ</v>
      </c>
    </row>
    <row r="14" spans="1:9" ht="15.75">
      <c r="A14" s="11">
        <v>1.4</v>
      </c>
      <c r="B14" s="12">
        <f t="shared" si="0"/>
        <v>11.279999999999996</v>
      </c>
      <c r="C14" s="12">
        <f t="shared" si="1"/>
        <v>43.30127018922194</v>
      </c>
      <c r="D14" s="12">
        <f t="shared" si="6"/>
        <v>2002.2384000000004</v>
      </c>
      <c r="E14" s="12">
        <f t="shared" si="7"/>
        <v>44.74637862442055</v>
      </c>
      <c r="F14" s="12">
        <f t="shared" si="2"/>
        <v>60.62177826491071</v>
      </c>
      <c r="G14" s="12">
        <f t="shared" si="3"/>
        <v>25.395999999999994</v>
      </c>
      <c r="H14" s="13">
        <f t="shared" si="4"/>
        <v>145</v>
      </c>
      <c r="I14" s="12" t="str">
        <f t="shared" si="5"/>
        <v>ПОПАДАНИЕ</v>
      </c>
    </row>
    <row r="15" spans="1:9" ht="15.75">
      <c r="A15" s="11">
        <v>1.6</v>
      </c>
      <c r="B15" s="12">
        <f t="shared" si="0"/>
        <v>9.319999999999995</v>
      </c>
      <c r="C15" s="12">
        <f t="shared" si="1"/>
        <v>43.30127018922194</v>
      </c>
      <c r="D15" s="12">
        <f t="shared" si="6"/>
        <v>1961.8624000000004</v>
      </c>
      <c r="E15" s="12">
        <f t="shared" si="7"/>
        <v>44.292915912141076</v>
      </c>
      <c r="F15" s="12">
        <f t="shared" si="2"/>
        <v>69.2820323027551</v>
      </c>
      <c r="G15" s="12">
        <f t="shared" si="3"/>
        <v>27.455999999999996</v>
      </c>
      <c r="H15" s="13">
        <f t="shared" si="4"/>
        <v>145</v>
      </c>
      <c r="I15" s="12" t="str">
        <f t="shared" si="5"/>
        <v>ПОПАДАНИЕ</v>
      </c>
    </row>
    <row r="16" spans="1:9" ht="15.75">
      <c r="A16" s="11">
        <v>1.8</v>
      </c>
      <c r="B16" s="12">
        <f t="shared" si="0"/>
        <v>7.359999999999996</v>
      </c>
      <c r="C16" s="12">
        <f t="shared" si="1"/>
        <v>43.30127018922194</v>
      </c>
      <c r="D16" s="12">
        <f t="shared" si="6"/>
        <v>1929.1696000000004</v>
      </c>
      <c r="E16" s="12">
        <f t="shared" si="7"/>
        <v>43.9223132359852</v>
      </c>
      <c r="F16" s="12">
        <f t="shared" si="2"/>
        <v>77.9422863405995</v>
      </c>
      <c r="G16" s="12">
        <f t="shared" si="3"/>
        <v>29.123999999999988</v>
      </c>
      <c r="H16" s="13">
        <f t="shared" si="4"/>
        <v>145</v>
      </c>
      <c r="I16" s="12" t="str">
        <f t="shared" si="5"/>
        <v>ПОПАДАНИЕ</v>
      </c>
    </row>
    <row r="17" spans="1:9" ht="15.75">
      <c r="A17" s="11">
        <v>2</v>
      </c>
      <c r="B17" s="12">
        <f t="shared" si="0"/>
        <v>5.399999999999995</v>
      </c>
      <c r="C17" s="12">
        <f t="shared" si="1"/>
        <v>43.30127018922194</v>
      </c>
      <c r="D17" s="12">
        <f t="shared" si="6"/>
        <v>1904.1600000000003</v>
      </c>
      <c r="E17" s="12">
        <f t="shared" si="7"/>
        <v>43.636681817021795</v>
      </c>
      <c r="F17" s="12">
        <f t="shared" si="2"/>
        <v>86.60254037844388</v>
      </c>
      <c r="G17" s="12">
        <f t="shared" si="3"/>
        <v>30.39999999999999</v>
      </c>
      <c r="H17" s="13">
        <f t="shared" si="4"/>
        <v>145</v>
      </c>
      <c r="I17" s="12" t="str">
        <f t="shared" si="5"/>
        <v>ПОПАДАНИЕ</v>
      </c>
    </row>
    <row r="18" spans="1:9" ht="15.75">
      <c r="A18" s="11">
        <v>2.2</v>
      </c>
      <c r="B18" s="12">
        <f t="shared" si="0"/>
        <v>3.439999999999994</v>
      </c>
      <c r="C18" s="12">
        <f t="shared" si="1"/>
        <v>43.30127018922194</v>
      </c>
      <c r="D18" s="12">
        <f t="shared" si="6"/>
        <v>1886.8336000000004</v>
      </c>
      <c r="E18" s="12">
        <f t="shared" si="7"/>
        <v>43.437697913218194</v>
      </c>
      <c r="F18" s="12">
        <f t="shared" si="2"/>
        <v>95.26279441628827</v>
      </c>
      <c r="G18" s="12">
        <f t="shared" si="3"/>
        <v>31.283999999999995</v>
      </c>
      <c r="H18" s="13">
        <f t="shared" si="4"/>
        <v>145</v>
      </c>
      <c r="I18" s="12" t="str">
        <f t="shared" si="5"/>
        <v>ПОПАДАНИЕ</v>
      </c>
    </row>
    <row r="19" spans="1:9" ht="15.75">
      <c r="A19" s="11">
        <v>2.4</v>
      </c>
      <c r="B19" s="12">
        <f t="shared" si="0"/>
        <v>1.4799999999999969</v>
      </c>
      <c r="C19" s="12">
        <f t="shared" si="1"/>
        <v>43.30127018922194</v>
      </c>
      <c r="D19" s="12">
        <f t="shared" si="6"/>
        <v>1877.1904000000004</v>
      </c>
      <c r="E19" s="12">
        <f t="shared" si="7"/>
        <v>43.326555367349485</v>
      </c>
      <c r="F19" s="12">
        <f t="shared" si="2"/>
        <v>103.92304845413265</v>
      </c>
      <c r="G19" s="12">
        <f t="shared" si="3"/>
        <v>31.775999999999986</v>
      </c>
      <c r="H19" s="13">
        <f t="shared" si="4"/>
        <v>145</v>
      </c>
      <c r="I19" s="12" t="str">
        <f t="shared" si="5"/>
        <v>ПОПАДАНИЕ</v>
      </c>
    </row>
    <row r="20" spans="1:9" ht="15.75">
      <c r="A20" s="11">
        <v>2.6</v>
      </c>
      <c r="B20" s="12">
        <f t="shared" si="0"/>
        <v>-0.48000000000000753</v>
      </c>
      <c r="C20" s="12">
        <f t="shared" si="1"/>
        <v>43.30127018922194</v>
      </c>
      <c r="D20" s="12">
        <f t="shared" si="6"/>
        <v>1875.2304000000004</v>
      </c>
      <c r="E20" s="12">
        <f t="shared" si="7"/>
        <v>43.303930537538974</v>
      </c>
      <c r="F20" s="12">
        <f t="shared" si="2"/>
        <v>112.58330249197704</v>
      </c>
      <c r="G20" s="12">
        <f t="shared" si="3"/>
        <v>31.875999999999998</v>
      </c>
      <c r="H20" s="13">
        <f t="shared" si="4"/>
        <v>145</v>
      </c>
      <c r="I20" s="12" t="str">
        <f t="shared" si="5"/>
        <v>ПОПАДАНИЕ</v>
      </c>
    </row>
    <row r="21" spans="1:9" ht="15.75">
      <c r="A21" s="11">
        <v>2.8</v>
      </c>
      <c r="B21" s="12">
        <f t="shared" si="0"/>
        <v>-2.440000000000005</v>
      </c>
      <c r="C21" s="12">
        <f t="shared" si="1"/>
        <v>43.30127018922194</v>
      </c>
      <c r="D21" s="12">
        <f t="shared" si="6"/>
        <v>1880.9536000000005</v>
      </c>
      <c r="E21" s="12">
        <f t="shared" si="7"/>
        <v>43.36996195525194</v>
      </c>
      <c r="F21" s="12">
        <f t="shared" si="2"/>
        <v>121.24355652982142</v>
      </c>
      <c r="G21" s="12">
        <f t="shared" si="3"/>
        <v>31.58399999999999</v>
      </c>
      <c r="H21" s="13">
        <f t="shared" si="4"/>
        <v>145</v>
      </c>
      <c r="I21" s="12" t="str">
        <f t="shared" si="5"/>
        <v>ПОПАДАНИЕ</v>
      </c>
    </row>
    <row r="22" spans="1:9" ht="15.75">
      <c r="A22" s="11">
        <v>3</v>
      </c>
      <c r="B22" s="12">
        <f t="shared" si="0"/>
        <v>-4.400000000000006</v>
      </c>
      <c r="C22" s="12">
        <f t="shared" si="1"/>
        <v>43.30127018922194</v>
      </c>
      <c r="D22" s="12">
        <f t="shared" si="6"/>
        <v>1894.3600000000006</v>
      </c>
      <c r="E22" s="12">
        <f t="shared" si="7"/>
        <v>43.52424611638897</v>
      </c>
      <c r="F22" s="12">
        <f t="shared" si="2"/>
        <v>129.9038105676658</v>
      </c>
      <c r="G22" s="12">
        <f t="shared" si="3"/>
        <v>30.899999999999984</v>
      </c>
      <c r="H22" s="13">
        <f t="shared" si="4"/>
        <v>145</v>
      </c>
      <c r="I22" s="12" t="str">
        <f t="shared" si="5"/>
        <v>ПОПАДАНИЕ</v>
      </c>
    </row>
    <row r="23" spans="1:9" ht="15.75">
      <c r="A23" s="11">
        <v>3.2</v>
      </c>
      <c r="B23" s="12">
        <f t="shared" si="0"/>
        <v>-6.3600000000000065</v>
      </c>
      <c r="C23" s="12">
        <f t="shared" si="1"/>
        <v>43.30127018922194</v>
      </c>
      <c r="D23" s="12">
        <f t="shared" si="6"/>
        <v>1915.4496000000006</v>
      </c>
      <c r="E23" s="12">
        <f t="shared" si="7"/>
        <v>43.76584970042283</v>
      </c>
      <c r="F23" s="12">
        <f t="shared" si="2"/>
        <v>138.5640646055102</v>
      </c>
      <c r="G23" s="12">
        <f t="shared" si="3"/>
        <v>29.823999999999984</v>
      </c>
      <c r="H23" s="13">
        <f t="shared" si="4"/>
        <v>145</v>
      </c>
      <c r="I23" s="12" t="str">
        <f t="shared" si="5"/>
        <v>ПОПАДАНИЕ</v>
      </c>
    </row>
    <row r="24" spans="1:9" ht="15.75">
      <c r="A24" s="11">
        <v>3.4</v>
      </c>
      <c r="B24" s="12">
        <f t="shared" si="0"/>
        <v>-8.320000000000004</v>
      </c>
      <c r="C24" s="12">
        <f t="shared" si="1"/>
        <v>43.30127018922194</v>
      </c>
      <c r="D24" s="12">
        <f t="shared" si="6"/>
        <v>1944.2224000000006</v>
      </c>
      <c r="E24" s="12">
        <f t="shared" si="7"/>
        <v>44.09333736518478</v>
      </c>
      <c r="F24" s="12">
        <f t="shared" si="2"/>
        <v>147.2243186433546</v>
      </c>
      <c r="G24" s="12">
        <f t="shared" si="3"/>
        <v>28.355999999999987</v>
      </c>
      <c r="H24" s="13">
        <f t="shared" si="4"/>
        <v>145</v>
      </c>
      <c r="I24" s="12" t="str">
        <f t="shared" si="5"/>
        <v>ПЕРЕЛЕТ</v>
      </c>
    </row>
    <row r="25" spans="1:9" ht="15.75">
      <c r="A25" s="11">
        <v>3.6</v>
      </c>
      <c r="B25" s="12">
        <f t="shared" si="0"/>
        <v>-10.280000000000005</v>
      </c>
      <c r="C25" s="12">
        <f t="shared" si="1"/>
        <v>43.30127018922194</v>
      </c>
      <c r="D25" s="12">
        <f t="shared" si="6"/>
        <v>1980.6784000000005</v>
      </c>
      <c r="E25" s="12">
        <f t="shared" si="7"/>
        <v>44.50481322284142</v>
      </c>
      <c r="F25" s="12">
        <f t="shared" si="2"/>
        <v>155.884572681199</v>
      </c>
      <c r="G25" s="12">
        <f t="shared" si="3"/>
        <v>26.495999999999974</v>
      </c>
      <c r="H25" s="13">
        <f t="shared" si="4"/>
        <v>145</v>
      </c>
      <c r="I25" s="12" t="str">
        <f t="shared" si="5"/>
        <v>ПЕРЕЛЕТ</v>
      </c>
    </row>
    <row r="26" spans="1:9" ht="15.75">
      <c r="A26" s="11">
        <v>3.8</v>
      </c>
      <c r="B26" s="12">
        <f t="shared" si="0"/>
        <v>-12.240000000000006</v>
      </c>
      <c r="C26" s="12">
        <f t="shared" si="1"/>
        <v>43.30127018922194</v>
      </c>
      <c r="D26" s="12">
        <f t="shared" si="6"/>
        <v>2024.8176000000005</v>
      </c>
      <c r="E26" s="12">
        <f t="shared" si="7"/>
        <v>44.99797328769375</v>
      </c>
      <c r="F26" s="12">
        <f t="shared" si="2"/>
        <v>164.54482671904336</v>
      </c>
      <c r="G26" s="12">
        <f t="shared" si="3"/>
        <v>24.243999999999986</v>
      </c>
      <c r="H26" s="13">
        <f t="shared" si="4"/>
        <v>145</v>
      </c>
      <c r="I26" s="12" t="str">
        <f t="shared" si="5"/>
        <v>ПЕРЕЛЕТ</v>
      </c>
    </row>
    <row r="27" spans="1:9" ht="16.5" thickBot="1">
      <c r="A27" s="14">
        <v>4</v>
      </c>
      <c r="B27" s="15">
        <f t="shared" si="0"/>
        <v>-14.200000000000006</v>
      </c>
      <c r="C27" s="15">
        <f t="shared" si="1"/>
        <v>43.30127018922194</v>
      </c>
      <c r="D27" s="15">
        <f t="shared" si="6"/>
        <v>2076.640000000001</v>
      </c>
      <c r="E27" s="15">
        <f t="shared" si="7"/>
        <v>45.57016567887373</v>
      </c>
      <c r="F27" s="15">
        <f t="shared" si="2"/>
        <v>173.20508075688775</v>
      </c>
      <c r="G27" s="15">
        <f t="shared" si="3"/>
        <v>21.59999999999998</v>
      </c>
      <c r="H27" s="16">
        <f t="shared" si="4"/>
        <v>145</v>
      </c>
      <c r="I27" s="15" t="str">
        <f t="shared" si="5"/>
        <v>ПЕРЕЛЕТ</v>
      </c>
    </row>
  </sheetData>
  <mergeCells count="5">
    <mergeCell ref="B5:I5"/>
    <mergeCell ref="A1:I1"/>
    <mergeCell ref="B2:I2"/>
    <mergeCell ref="B3:I3"/>
    <mergeCell ref="B4:I4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452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2009-01-10T08:48:12Z</dcterms:created>
  <dcterms:modified xsi:type="dcterms:W3CDTF">2009-01-14T11:14:07Z</dcterms:modified>
  <cp:category/>
  <cp:version/>
  <cp:contentType/>
  <cp:contentStatus/>
</cp:coreProperties>
</file>