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График скорости" sheetId="2" r:id="rId2"/>
    <sheet name="траектория движения" sheetId="3" r:id="rId3"/>
  </sheets>
  <definedNames>
    <definedName name="длина">'Лист1'!$B$5</definedName>
    <definedName name="расстояние">'Лист1'!$B$4</definedName>
    <definedName name="скорость">'Лист1'!$B$2</definedName>
    <definedName name="угол">'Лист1'!$B$3</definedName>
  </definedNames>
  <calcPr fullCalcOnLoad="1"/>
</workbook>
</file>

<file path=xl/sharedStrings.xml><?xml version="1.0" encoding="utf-8"?>
<sst xmlns="http://schemas.openxmlformats.org/spreadsheetml/2006/main" count="13" uniqueCount="13">
  <si>
    <r>
      <t xml:space="preserve">В процессе тренировок теннисистов используются автоматы по бросанию мяча в определенное место площадки. Исследовать движение мяча, брошенного с начальной скоростью </t>
    </r>
    <r>
      <rPr>
        <b/>
        <sz val="12"/>
        <rFont val="Times New Roman"/>
        <family val="1"/>
      </rPr>
      <t>υ</t>
    </r>
    <r>
      <rPr>
        <b/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под углом </t>
    </r>
    <r>
      <rPr>
        <b/>
        <sz val="12"/>
        <rFont val="Times New Roman"/>
        <family val="1"/>
      </rPr>
      <t xml:space="preserve">α </t>
    </r>
    <r>
      <rPr>
        <sz val="12"/>
        <rFont val="Times New Roman"/>
        <family val="1"/>
      </rPr>
      <t>к горизонту, когда сопротивлением воздуха можно пренебречь.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</t>
    </r>
  </si>
  <si>
    <t>α</t>
  </si>
  <si>
    <t>S(м)</t>
  </si>
  <si>
    <t>l(м)</t>
  </si>
  <si>
    <t>t(с)</t>
  </si>
  <si>
    <t>S + l</t>
  </si>
  <si>
    <r>
      <t>J</t>
    </r>
    <r>
      <rPr>
        <b/>
        <i/>
        <vertAlign val="subscript"/>
        <sz val="12"/>
        <rFont val="Times New Roman"/>
        <family val="1"/>
      </rPr>
      <t xml:space="preserve">0 (м/с) </t>
    </r>
    <r>
      <rPr>
        <b/>
        <vertAlign val="subscript"/>
        <sz val="12"/>
        <rFont val="Times New Roman"/>
        <family val="1"/>
      </rPr>
      <t xml:space="preserve"> </t>
    </r>
  </si>
  <si>
    <r>
      <t>J</t>
    </r>
    <r>
      <rPr>
        <i/>
        <vertAlign val="subscript"/>
        <sz val="12"/>
        <rFont val="Times New Roman"/>
        <family val="1"/>
      </rPr>
      <t>у</t>
    </r>
    <r>
      <rPr>
        <i/>
        <sz val="12"/>
        <rFont val="Times New Roman"/>
        <family val="1"/>
      </rPr>
      <t xml:space="preserve"> = </t>
    </r>
    <r>
      <rPr>
        <i/>
        <sz val="12"/>
        <rFont val="Symbol"/>
        <family val="1"/>
      </rPr>
      <t>J</t>
    </r>
    <r>
      <rPr>
        <i/>
        <vertAlign val="subscript"/>
        <sz val="12"/>
        <rFont val="Times New Roman"/>
        <family val="1"/>
      </rPr>
      <t xml:space="preserve">0  </t>
    </r>
    <r>
      <rPr>
        <i/>
        <sz val="12"/>
        <rFont val="Times New Roman"/>
        <family val="1"/>
      </rPr>
      <t>·sin</t>
    </r>
    <r>
      <rPr>
        <i/>
        <sz val="12"/>
        <rFont val="Symbol"/>
        <family val="1"/>
      </rPr>
      <t>a</t>
    </r>
    <r>
      <rPr>
        <i/>
        <sz val="12"/>
        <rFont val="Times New Roman"/>
        <family val="1"/>
      </rPr>
      <t xml:space="preserve"> - g ·t</t>
    </r>
  </si>
  <si>
    <r>
      <t>J</t>
    </r>
    <r>
      <rPr>
        <i/>
        <vertAlign val="subscript"/>
        <sz val="12"/>
        <rFont val="Times New Roman"/>
        <family val="1"/>
      </rPr>
      <t>х</t>
    </r>
    <r>
      <rPr>
        <i/>
        <sz val="12"/>
        <rFont val="Times New Roman"/>
        <family val="1"/>
      </rPr>
      <t xml:space="preserve"> = </t>
    </r>
    <r>
      <rPr>
        <i/>
        <sz val="12"/>
        <rFont val="Symbol"/>
        <family val="1"/>
      </rPr>
      <t>J</t>
    </r>
    <r>
      <rPr>
        <i/>
        <vertAlign val="subscript"/>
        <sz val="12"/>
        <rFont val="Times New Roman"/>
        <family val="1"/>
      </rPr>
      <t xml:space="preserve">0  </t>
    </r>
    <r>
      <rPr>
        <i/>
        <sz val="12"/>
        <rFont val="Times New Roman"/>
        <family val="1"/>
      </rPr>
      <t>· cos</t>
    </r>
    <r>
      <rPr>
        <i/>
        <sz val="12"/>
        <rFont val="Symbol"/>
        <family val="1"/>
      </rPr>
      <t>a</t>
    </r>
  </si>
  <si>
    <r>
      <t>J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  <r>
      <rPr>
        <vertAlign val="subscript"/>
        <sz val="12"/>
        <rFont val="Times New Roman"/>
        <family val="1"/>
      </rPr>
      <t xml:space="preserve">х </t>
    </r>
    <r>
      <rPr>
        <sz val="12"/>
        <rFont val="Times New Roman"/>
        <family val="1"/>
      </rPr>
      <t>+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Symbol"/>
        <family val="1"/>
      </rPr>
      <t>J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  <r>
      <rPr>
        <vertAlign val="subscript"/>
        <sz val="12"/>
        <rFont val="Times New Roman"/>
        <family val="1"/>
      </rPr>
      <t>у</t>
    </r>
  </si>
  <si>
    <r>
      <t>х =</t>
    </r>
    <r>
      <rPr>
        <b/>
        <sz val="12"/>
        <rFont val="Times New Roman"/>
        <family val="1"/>
      </rPr>
      <t xml:space="preserve"> </t>
    </r>
    <r>
      <rPr>
        <i/>
        <sz val="12"/>
        <rFont val="Symbol"/>
        <family val="1"/>
      </rPr>
      <t>J</t>
    </r>
    <r>
      <rPr>
        <i/>
        <vertAlign val="subscript"/>
        <sz val="12"/>
        <rFont val="Times New Roman"/>
        <family val="1"/>
      </rPr>
      <t xml:space="preserve">0  </t>
    </r>
    <r>
      <rPr>
        <i/>
        <sz val="12"/>
        <rFont val="Times New Roman"/>
        <family val="1"/>
      </rPr>
      <t>· cos</t>
    </r>
    <r>
      <rPr>
        <i/>
        <sz val="12"/>
        <rFont val="Symbol"/>
        <family val="1"/>
      </rPr>
      <t>a</t>
    </r>
    <r>
      <rPr>
        <i/>
        <sz val="12"/>
        <rFont val="Times New Roman"/>
        <family val="1"/>
      </rPr>
      <t xml:space="preserve"> · t </t>
    </r>
  </si>
  <si>
    <r>
      <t xml:space="preserve">у = </t>
    </r>
    <r>
      <rPr>
        <i/>
        <sz val="12"/>
        <rFont val="Symbol"/>
        <family val="1"/>
      </rPr>
      <t>J</t>
    </r>
    <r>
      <rPr>
        <i/>
        <vertAlign val="subscript"/>
        <sz val="12"/>
        <rFont val="Times New Roman"/>
        <family val="1"/>
      </rPr>
      <t xml:space="preserve">0  </t>
    </r>
    <r>
      <rPr>
        <i/>
        <sz val="12"/>
        <rFont val="Times New Roman"/>
        <family val="1"/>
      </rPr>
      <t>·sin</t>
    </r>
    <r>
      <rPr>
        <i/>
        <sz val="12"/>
        <rFont val="Symbol"/>
        <family val="1"/>
      </rPr>
      <t>a</t>
    </r>
    <r>
      <rPr>
        <i/>
        <sz val="12"/>
        <rFont val="Times New Roman"/>
        <family val="1"/>
      </rPr>
      <t xml:space="preserve"> ·t – g ·t</t>
    </r>
    <r>
      <rPr>
        <i/>
        <vertAlign val="superscript"/>
        <sz val="12"/>
        <rFont val="Times New Roman"/>
        <family val="1"/>
      </rPr>
      <t xml:space="preserve">2 </t>
    </r>
    <r>
      <rPr>
        <i/>
        <sz val="12"/>
        <rFont val="Times New Roman"/>
        <family val="1"/>
      </rPr>
      <t>/2</t>
    </r>
  </si>
  <si>
    <r>
      <t xml:space="preserve">S </t>
    </r>
    <r>
      <rPr>
        <i/>
        <sz val="12"/>
        <rFont val="Symbol"/>
        <family val="1"/>
      </rPr>
      <t>£</t>
    </r>
    <r>
      <rPr>
        <b/>
        <i/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 xml:space="preserve">х </t>
    </r>
    <r>
      <rPr>
        <i/>
        <sz val="12"/>
        <rFont val="Symbol"/>
        <family val="1"/>
      </rPr>
      <t>£</t>
    </r>
    <r>
      <rPr>
        <i/>
        <sz val="12"/>
        <rFont val="Times New Roman"/>
        <family val="1"/>
      </rPr>
      <t xml:space="preserve">  S + l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</si>
</sst>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_ ;[Red]\-0.0\ "/>
  </numFmts>
  <fonts count="1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vertAlign val="subscript"/>
      <sz val="12"/>
      <name val="Times New Roman"/>
      <family val="1"/>
    </font>
    <font>
      <b/>
      <i/>
      <sz val="12"/>
      <name val="Symbol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i/>
      <vertAlign val="subscript"/>
      <sz val="12"/>
      <name val="Times New Roman"/>
      <family val="1"/>
    </font>
    <font>
      <i/>
      <sz val="12"/>
      <name val="Times New Roman"/>
      <family val="1"/>
    </font>
    <font>
      <i/>
      <sz val="12"/>
      <name val="Symbol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Symbol"/>
      <family val="1"/>
    </font>
    <font>
      <i/>
      <vertAlign val="superscript"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12" fillId="0" borderId="4" xfId="0" applyFont="1" applyBorder="1" applyAlignment="1">
      <alignment horizontal="left" vertical="distributed"/>
    </xf>
    <xf numFmtId="0" fontId="15" fillId="0" borderId="4" xfId="0" applyFont="1" applyBorder="1" applyAlignment="1">
      <alignment horizontal="left" vertical="distributed"/>
    </xf>
    <xf numFmtId="0" fontId="11" fillId="0" borderId="4" xfId="0" applyFont="1" applyBorder="1" applyAlignment="1">
      <alignment horizontal="left" vertical="distributed"/>
    </xf>
    <xf numFmtId="168" fontId="1" fillId="0" borderId="5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8" xfId="0" applyNumberFormat="1" applyFont="1" applyBorder="1" applyAlignment="1">
      <alignment horizontal="center"/>
    </xf>
    <xf numFmtId="168" fontId="1" fillId="0" borderId="9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vertical="distributed"/>
    </xf>
    <xf numFmtId="0" fontId="1" fillId="0" borderId="15" xfId="0" applyFont="1" applyBorder="1" applyAlignment="1">
      <alignment horizontal="left" vertical="distributed"/>
    </xf>
    <xf numFmtId="0" fontId="1" fillId="0" borderId="16" xfId="0" applyFont="1" applyBorder="1" applyAlignment="1">
      <alignment horizontal="left" vertical="distributed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скорости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Лист1!$A$7:$A$27</c:f>
              <c:numCach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cat>
          <c:val>
            <c:numRef>
              <c:f>Лист1!$E$7:$E$27</c:f>
              <c:numCache>
                <c:ptCount val="21"/>
                <c:pt idx="0">
                  <c:v>40</c:v>
                </c:pt>
                <c:pt idx="1">
                  <c:v>39.056902078889976</c:v>
                </c:pt>
                <c:pt idx="2">
                  <c:v>38.191182228362614</c:v>
                </c:pt>
                <c:pt idx="3">
                  <c:v>37.40821300195988</c:v>
                </c:pt>
                <c:pt idx="4">
                  <c:v>36.71328914711947</c:v>
                </c:pt>
                <c:pt idx="5">
                  <c:v>36.11149401506396</c:v>
                </c:pt>
                <c:pt idx="6">
                  <c:v>35.60754976125148</c:v>
                </c:pt>
                <c:pt idx="7">
                  <c:v>35.205658636077246</c:v>
                </c:pt>
                <c:pt idx="8">
                  <c:v>34.90934545361743</c:v>
                </c:pt>
                <c:pt idx="9">
                  <c:v>34.72131333921573</c:v>
                </c:pt>
                <c:pt idx="10">
                  <c:v>34.64332547547941</c:v>
                </c:pt>
                <c:pt idx="11">
                  <c:v>34.67612435091327</c:v>
                </c:pt>
                <c:pt idx="12">
                  <c:v>34.819396893111175</c:v>
                </c:pt>
                <c:pt idx="13">
                  <c:v>35.07178923294334</c:v>
                </c:pt>
                <c:pt idx="14">
                  <c:v>35.430969504093454</c:v>
                </c:pt>
                <c:pt idx="15">
                  <c:v>35.89373204335264</c:v>
                </c:pt>
                <c:pt idx="16">
                  <c:v>36.456132543098974</c:v>
                </c:pt>
                <c:pt idx="17">
                  <c:v>37.113641696820864</c:v>
                </c:pt>
                <c:pt idx="18">
                  <c:v>37.86130478470071</c:v>
                </c:pt>
                <c:pt idx="19">
                  <c:v>38.69389615947198</c:v>
                </c:pt>
                <c:pt idx="20">
                  <c:v>39.60606014235701</c:v>
                </c:pt>
              </c:numCache>
            </c:numRef>
          </c:val>
          <c:smooth val="0"/>
        </c:ser>
        <c:marker val="1"/>
        <c:axId val="9117533"/>
        <c:axId val="14948934"/>
      </c:lineChart>
      <c:catAx>
        <c:axId val="91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48934"/>
        <c:crosses val="autoZero"/>
        <c:auto val="1"/>
        <c:lblOffset val="100"/>
        <c:noMultiLvlLbl val="0"/>
      </c:catAx>
      <c:valAx>
        <c:axId val="14948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скорость, м/с.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175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траектории движения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Лист1!$F$7:$F$27</c:f>
              <c:numCache>
                <c:ptCount val="21"/>
                <c:pt idx="0">
                  <c:v>0</c:v>
                </c:pt>
                <c:pt idx="1">
                  <c:v>6.9282032302755105</c:v>
                </c:pt>
                <c:pt idx="2">
                  <c:v>13.856406460551021</c:v>
                </c:pt>
                <c:pt idx="3">
                  <c:v>20.784609690826528</c:v>
                </c:pt>
                <c:pt idx="4">
                  <c:v>27.712812921102042</c:v>
                </c:pt>
                <c:pt idx="5">
                  <c:v>34.64101615137755</c:v>
                </c:pt>
                <c:pt idx="6">
                  <c:v>41.569219381653056</c:v>
                </c:pt>
                <c:pt idx="7">
                  <c:v>48.49742261192856</c:v>
                </c:pt>
                <c:pt idx="8">
                  <c:v>55.425625842204084</c:v>
                </c:pt>
                <c:pt idx="9">
                  <c:v>62.35382907247959</c:v>
                </c:pt>
                <c:pt idx="10">
                  <c:v>69.2820323027551</c:v>
                </c:pt>
                <c:pt idx="11">
                  <c:v>76.21023553303061</c:v>
                </c:pt>
                <c:pt idx="12">
                  <c:v>83.13843876330611</c:v>
                </c:pt>
                <c:pt idx="13">
                  <c:v>90.06664199358163</c:v>
                </c:pt>
                <c:pt idx="14">
                  <c:v>96.99484522385713</c:v>
                </c:pt>
                <c:pt idx="15">
                  <c:v>103.92304845413264</c:v>
                </c:pt>
                <c:pt idx="16">
                  <c:v>110.85125168440817</c:v>
                </c:pt>
                <c:pt idx="17">
                  <c:v>117.77945491468367</c:v>
                </c:pt>
                <c:pt idx="18">
                  <c:v>124.70765814495918</c:v>
                </c:pt>
                <c:pt idx="19">
                  <c:v>131.63586137523467</c:v>
                </c:pt>
                <c:pt idx="20">
                  <c:v>138.5640646055102</c:v>
                </c:pt>
              </c:numCache>
            </c:numRef>
          </c:cat>
          <c:val>
            <c:numRef>
              <c:f>Лист1!$G$7:$G$27</c:f>
              <c:numCache>
                <c:ptCount val="21"/>
                <c:pt idx="0">
                  <c:v>0</c:v>
                </c:pt>
                <c:pt idx="1">
                  <c:v>3.8039999999999994</c:v>
                </c:pt>
                <c:pt idx="2">
                  <c:v>7.215999999999999</c:v>
                </c:pt>
                <c:pt idx="3">
                  <c:v>10.235999999999999</c:v>
                </c:pt>
                <c:pt idx="4">
                  <c:v>12.863999999999997</c:v>
                </c:pt>
                <c:pt idx="5">
                  <c:v>15.099999999999996</c:v>
                </c:pt>
                <c:pt idx="6">
                  <c:v>16.943999999999996</c:v>
                </c:pt>
                <c:pt idx="7">
                  <c:v>18.395999999999994</c:v>
                </c:pt>
                <c:pt idx="8">
                  <c:v>19.455999999999992</c:v>
                </c:pt>
                <c:pt idx="9">
                  <c:v>20.123999999999988</c:v>
                </c:pt>
                <c:pt idx="10">
                  <c:v>20.39999999999999</c:v>
                </c:pt>
                <c:pt idx="11">
                  <c:v>20.28399999999999</c:v>
                </c:pt>
                <c:pt idx="12">
                  <c:v>19.775999999999993</c:v>
                </c:pt>
                <c:pt idx="13">
                  <c:v>18.87599999999999</c:v>
                </c:pt>
                <c:pt idx="14">
                  <c:v>17.58399999999999</c:v>
                </c:pt>
                <c:pt idx="15">
                  <c:v>15.899999999999984</c:v>
                </c:pt>
                <c:pt idx="16">
                  <c:v>13.823999999999977</c:v>
                </c:pt>
                <c:pt idx="17">
                  <c:v>11.355999999999987</c:v>
                </c:pt>
                <c:pt idx="18">
                  <c:v>8.495999999999974</c:v>
                </c:pt>
                <c:pt idx="19">
                  <c:v>5.243999999999986</c:v>
                </c:pt>
                <c:pt idx="20">
                  <c:v>1.59999999999998</c:v>
                </c:pt>
              </c:numCache>
            </c:numRef>
          </c:val>
          <c:smooth val="0"/>
        </c:ser>
        <c:marker val="1"/>
        <c:axId val="322679"/>
        <c:axId val="2904112"/>
      </c:lineChart>
      <c:catAx>
        <c:axId val="322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Х, дальность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4112"/>
        <c:crosses val="autoZero"/>
        <c:auto val="1"/>
        <c:lblOffset val="100"/>
        <c:noMultiLvlLbl val="0"/>
      </c:catAx>
      <c:valAx>
        <c:axId val="2904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У, высота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6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workbookViewId="0" topLeftCell="A1">
      <selection activeCell="N11" sqref="N11"/>
    </sheetView>
  </sheetViews>
  <sheetFormatPr defaultColWidth="9.00390625" defaultRowHeight="12.75"/>
  <cols>
    <col min="1" max="1" width="9.375" style="0" customWidth="1"/>
    <col min="2" max="2" width="23.125" style="0" customWidth="1"/>
    <col min="3" max="3" width="18.75390625" style="0" customWidth="1"/>
    <col min="4" max="4" width="10.875" style="0" bestFit="1" customWidth="1"/>
    <col min="5" max="5" width="16.75390625" style="0" customWidth="1"/>
    <col min="6" max="6" width="19.75390625" style="0" customWidth="1"/>
    <col min="7" max="7" width="27.375" style="0" customWidth="1"/>
    <col min="8" max="8" width="7.00390625" style="0" bestFit="1" customWidth="1"/>
    <col min="9" max="9" width="16.875" style="0" bestFit="1" customWidth="1"/>
  </cols>
  <sheetData>
    <row r="1" spans="1:9" ht="35.25" customHeight="1" thickBot="1">
      <c r="A1" s="20" t="s">
        <v>0</v>
      </c>
      <c r="B1" s="21"/>
      <c r="C1" s="21"/>
      <c r="D1" s="21"/>
      <c r="E1" s="21"/>
      <c r="F1" s="21"/>
      <c r="G1" s="21"/>
      <c r="H1" s="21"/>
      <c r="I1" s="22"/>
    </row>
    <row r="2" spans="1:9" ht="18.75">
      <c r="A2" s="1" t="s">
        <v>6</v>
      </c>
      <c r="B2" s="23">
        <v>40</v>
      </c>
      <c r="C2" s="24"/>
      <c r="D2" s="24"/>
      <c r="E2" s="24"/>
      <c r="F2" s="24"/>
      <c r="G2" s="24"/>
      <c r="H2" s="24"/>
      <c r="I2" s="25"/>
    </row>
    <row r="3" spans="1:9" ht="15.75">
      <c r="A3" s="2" t="s">
        <v>1</v>
      </c>
      <c r="B3" s="26">
        <v>30</v>
      </c>
      <c r="C3" s="27"/>
      <c r="D3" s="27"/>
      <c r="E3" s="27"/>
      <c r="F3" s="27"/>
      <c r="G3" s="27"/>
      <c r="H3" s="27"/>
      <c r="I3" s="28"/>
    </row>
    <row r="4" spans="1:9" ht="15.75">
      <c r="A4" s="2" t="s">
        <v>2</v>
      </c>
      <c r="B4" s="26">
        <v>20</v>
      </c>
      <c r="C4" s="27"/>
      <c r="D4" s="27"/>
      <c r="E4" s="27"/>
      <c r="F4" s="27"/>
      <c r="G4" s="27"/>
      <c r="H4" s="27"/>
      <c r="I4" s="28"/>
    </row>
    <row r="5" spans="1:9" ht="16.5" customHeight="1" thickBot="1">
      <c r="A5" s="2" t="s">
        <v>3</v>
      </c>
      <c r="B5" s="17">
        <v>125</v>
      </c>
      <c r="C5" s="18"/>
      <c r="D5" s="18"/>
      <c r="E5" s="18"/>
      <c r="F5" s="18"/>
      <c r="G5" s="18"/>
      <c r="H5" s="18"/>
      <c r="I5" s="19"/>
    </row>
    <row r="6" spans="1:9" ht="35.25" customHeight="1" thickBot="1">
      <c r="A6" s="3" t="s">
        <v>4</v>
      </c>
      <c r="B6" s="5" t="s">
        <v>7</v>
      </c>
      <c r="C6" s="5" t="s">
        <v>8</v>
      </c>
      <c r="D6" s="6" t="s">
        <v>9</v>
      </c>
      <c r="E6" s="4"/>
      <c r="F6" s="7" t="s">
        <v>10</v>
      </c>
      <c r="G6" s="7" t="s">
        <v>11</v>
      </c>
      <c r="H6" s="7" t="s">
        <v>5</v>
      </c>
      <c r="I6" s="7" t="s">
        <v>12</v>
      </c>
    </row>
    <row r="7" spans="1:9" ht="15.75">
      <c r="A7" s="8">
        <v>0</v>
      </c>
      <c r="B7" s="9">
        <f aca="true" t="shared" si="0" ref="B7:B27">скорость*SIN(RADIANS(угол))-9.8*A7</f>
        <v>19.999999999999996</v>
      </c>
      <c r="C7" s="9">
        <f aca="true" t="shared" si="1" ref="C7:C27">скорость*COS(RADIANS(угол))</f>
        <v>34.64101615137755</v>
      </c>
      <c r="D7" s="9">
        <f>C7^2+B7^2</f>
        <v>1600</v>
      </c>
      <c r="E7" s="9">
        <f>SQRT(D7)</f>
        <v>40</v>
      </c>
      <c r="F7" s="9">
        <f aca="true" t="shared" si="2" ref="F7:F27">скорость*COS(RADIANS(угол))*A7</f>
        <v>0</v>
      </c>
      <c r="G7" s="9">
        <f aca="true" t="shared" si="3" ref="G7:G27">скорость*SIN(RADIANS(угол))*A7-9.8*A7^2/2</f>
        <v>0</v>
      </c>
      <c r="H7" s="10">
        <f aca="true" t="shared" si="4" ref="H7:H27">расстояние+длина</f>
        <v>145</v>
      </c>
      <c r="I7" s="9" t="str">
        <f aca="true" t="shared" si="5" ref="I7:I27">IF(F7&lt;расстояние,"НЕДОЛЕТ",IF(F7&gt;H7,"ПЕРЕЛЕТ",IF(F7&gt;расстояние,"ПОПАДАНИЕ")))</f>
        <v>НЕДОЛЕТ</v>
      </c>
    </row>
    <row r="8" spans="1:9" ht="15.75">
      <c r="A8" s="11">
        <v>0.2</v>
      </c>
      <c r="B8" s="12">
        <f t="shared" si="0"/>
        <v>18.039999999999996</v>
      </c>
      <c r="C8" s="12">
        <f t="shared" si="1"/>
        <v>34.64101615137755</v>
      </c>
      <c r="D8" s="12">
        <f aca="true" t="shared" si="6" ref="D8:D27">C8^2+B8^2</f>
        <v>1525.4416</v>
      </c>
      <c r="E8" s="12">
        <f aca="true" t="shared" si="7" ref="E8:E27">SQRT(D8)</f>
        <v>39.056902078889976</v>
      </c>
      <c r="F8" s="12">
        <f t="shared" si="2"/>
        <v>6.9282032302755105</v>
      </c>
      <c r="G8" s="12">
        <f t="shared" si="3"/>
        <v>3.8039999999999994</v>
      </c>
      <c r="H8" s="13">
        <f t="shared" si="4"/>
        <v>145</v>
      </c>
      <c r="I8" s="12" t="str">
        <f t="shared" si="5"/>
        <v>НЕДОЛЕТ</v>
      </c>
    </row>
    <row r="9" spans="1:9" ht="15.75">
      <c r="A9" s="11">
        <v>0.4</v>
      </c>
      <c r="B9" s="12">
        <f t="shared" si="0"/>
        <v>16.079999999999995</v>
      </c>
      <c r="C9" s="12">
        <f t="shared" si="1"/>
        <v>34.64101615137755</v>
      </c>
      <c r="D9" s="12">
        <f t="shared" si="6"/>
        <v>1458.5664000000002</v>
      </c>
      <c r="E9" s="12">
        <f t="shared" si="7"/>
        <v>38.191182228362614</v>
      </c>
      <c r="F9" s="12">
        <f t="shared" si="2"/>
        <v>13.856406460551021</v>
      </c>
      <c r="G9" s="12">
        <f t="shared" si="3"/>
        <v>7.215999999999999</v>
      </c>
      <c r="H9" s="13">
        <f t="shared" si="4"/>
        <v>145</v>
      </c>
      <c r="I9" s="12" t="str">
        <f t="shared" si="5"/>
        <v>НЕДОЛЕТ</v>
      </c>
    </row>
    <row r="10" spans="1:9" ht="15.75">
      <c r="A10" s="11">
        <v>0.6</v>
      </c>
      <c r="B10" s="12">
        <f t="shared" si="0"/>
        <v>14.119999999999997</v>
      </c>
      <c r="C10" s="12">
        <f t="shared" si="1"/>
        <v>34.64101615137755</v>
      </c>
      <c r="D10" s="12">
        <f t="shared" si="6"/>
        <v>1399.3744000000002</v>
      </c>
      <c r="E10" s="12">
        <f t="shared" si="7"/>
        <v>37.40821300195988</v>
      </c>
      <c r="F10" s="12">
        <f t="shared" si="2"/>
        <v>20.784609690826528</v>
      </c>
      <c r="G10" s="12">
        <f t="shared" si="3"/>
        <v>10.235999999999999</v>
      </c>
      <c r="H10" s="13">
        <f t="shared" si="4"/>
        <v>145</v>
      </c>
      <c r="I10" s="12" t="str">
        <f t="shared" si="5"/>
        <v>ПОПАДАНИЕ</v>
      </c>
    </row>
    <row r="11" spans="1:9" ht="15.75">
      <c r="A11" s="11">
        <v>0.8</v>
      </c>
      <c r="B11" s="12">
        <f t="shared" si="0"/>
        <v>12.159999999999997</v>
      </c>
      <c r="C11" s="12">
        <f t="shared" si="1"/>
        <v>34.64101615137755</v>
      </c>
      <c r="D11" s="12">
        <f t="shared" si="6"/>
        <v>1347.8656</v>
      </c>
      <c r="E11" s="12">
        <f t="shared" si="7"/>
        <v>36.71328914711947</v>
      </c>
      <c r="F11" s="12">
        <f t="shared" si="2"/>
        <v>27.712812921102042</v>
      </c>
      <c r="G11" s="12">
        <f t="shared" si="3"/>
        <v>12.863999999999997</v>
      </c>
      <c r="H11" s="13">
        <f t="shared" si="4"/>
        <v>145</v>
      </c>
      <c r="I11" s="12" t="str">
        <f t="shared" si="5"/>
        <v>ПОПАДАНИЕ</v>
      </c>
    </row>
    <row r="12" spans="1:9" ht="15.75">
      <c r="A12" s="11">
        <v>1</v>
      </c>
      <c r="B12" s="12">
        <f t="shared" si="0"/>
        <v>10.199999999999996</v>
      </c>
      <c r="C12" s="12">
        <f t="shared" si="1"/>
        <v>34.64101615137755</v>
      </c>
      <c r="D12" s="12">
        <f t="shared" si="6"/>
        <v>1304.0400000000002</v>
      </c>
      <c r="E12" s="12">
        <f t="shared" si="7"/>
        <v>36.11149401506396</v>
      </c>
      <c r="F12" s="12">
        <f t="shared" si="2"/>
        <v>34.64101615137755</v>
      </c>
      <c r="G12" s="12">
        <f t="shared" si="3"/>
        <v>15.099999999999996</v>
      </c>
      <c r="H12" s="13">
        <f t="shared" si="4"/>
        <v>145</v>
      </c>
      <c r="I12" s="12" t="str">
        <f t="shared" si="5"/>
        <v>ПОПАДАНИЕ</v>
      </c>
    </row>
    <row r="13" spans="1:9" ht="15.75">
      <c r="A13" s="11">
        <v>1.2</v>
      </c>
      <c r="B13" s="12">
        <f t="shared" si="0"/>
        <v>8.239999999999997</v>
      </c>
      <c r="C13" s="12">
        <f t="shared" si="1"/>
        <v>34.64101615137755</v>
      </c>
      <c r="D13" s="12">
        <f t="shared" si="6"/>
        <v>1267.8976000000002</v>
      </c>
      <c r="E13" s="12">
        <f t="shared" si="7"/>
        <v>35.60754976125148</v>
      </c>
      <c r="F13" s="12">
        <f t="shared" si="2"/>
        <v>41.569219381653056</v>
      </c>
      <c r="G13" s="12">
        <f t="shared" si="3"/>
        <v>16.943999999999996</v>
      </c>
      <c r="H13" s="13">
        <f t="shared" si="4"/>
        <v>145</v>
      </c>
      <c r="I13" s="12" t="str">
        <f t="shared" si="5"/>
        <v>ПОПАДАНИЕ</v>
      </c>
    </row>
    <row r="14" spans="1:9" ht="15.75">
      <c r="A14" s="11">
        <v>1.4</v>
      </c>
      <c r="B14" s="12">
        <f t="shared" si="0"/>
        <v>6.279999999999996</v>
      </c>
      <c r="C14" s="12">
        <f t="shared" si="1"/>
        <v>34.64101615137755</v>
      </c>
      <c r="D14" s="12">
        <f t="shared" si="6"/>
        <v>1239.4384000000002</v>
      </c>
      <c r="E14" s="12">
        <f t="shared" si="7"/>
        <v>35.205658636077246</v>
      </c>
      <c r="F14" s="12">
        <f t="shared" si="2"/>
        <v>48.49742261192856</v>
      </c>
      <c r="G14" s="12">
        <f t="shared" si="3"/>
        <v>18.395999999999994</v>
      </c>
      <c r="H14" s="13">
        <f t="shared" si="4"/>
        <v>145</v>
      </c>
      <c r="I14" s="12" t="str">
        <f t="shared" si="5"/>
        <v>ПОПАДАНИЕ</v>
      </c>
    </row>
    <row r="15" spans="1:9" ht="15.75">
      <c r="A15" s="11">
        <v>1.6</v>
      </c>
      <c r="B15" s="12">
        <f t="shared" si="0"/>
        <v>4.319999999999995</v>
      </c>
      <c r="C15" s="12">
        <f t="shared" si="1"/>
        <v>34.64101615137755</v>
      </c>
      <c r="D15" s="12">
        <f t="shared" si="6"/>
        <v>1218.6624000000002</v>
      </c>
      <c r="E15" s="12">
        <f t="shared" si="7"/>
        <v>34.90934545361743</v>
      </c>
      <c r="F15" s="12">
        <f t="shared" si="2"/>
        <v>55.425625842204084</v>
      </c>
      <c r="G15" s="12">
        <f t="shared" si="3"/>
        <v>19.455999999999992</v>
      </c>
      <c r="H15" s="13">
        <f t="shared" si="4"/>
        <v>145</v>
      </c>
      <c r="I15" s="12" t="str">
        <f t="shared" si="5"/>
        <v>ПОПАДАНИЕ</v>
      </c>
    </row>
    <row r="16" spans="1:9" ht="15.75">
      <c r="A16" s="11">
        <v>1.8</v>
      </c>
      <c r="B16" s="12">
        <f t="shared" si="0"/>
        <v>2.359999999999996</v>
      </c>
      <c r="C16" s="12">
        <f t="shared" si="1"/>
        <v>34.64101615137755</v>
      </c>
      <c r="D16" s="12">
        <f t="shared" si="6"/>
        <v>1205.5696000000003</v>
      </c>
      <c r="E16" s="12">
        <f t="shared" si="7"/>
        <v>34.72131333921573</v>
      </c>
      <c r="F16" s="12">
        <f t="shared" si="2"/>
        <v>62.35382907247959</v>
      </c>
      <c r="G16" s="12">
        <f t="shared" si="3"/>
        <v>20.123999999999988</v>
      </c>
      <c r="H16" s="13">
        <f t="shared" si="4"/>
        <v>145</v>
      </c>
      <c r="I16" s="12" t="str">
        <f t="shared" si="5"/>
        <v>ПОПАДАНИЕ</v>
      </c>
    </row>
    <row r="17" spans="1:9" ht="15.75">
      <c r="A17" s="11">
        <v>2</v>
      </c>
      <c r="B17" s="12">
        <f t="shared" si="0"/>
        <v>0.399999999999995</v>
      </c>
      <c r="C17" s="12">
        <f t="shared" si="1"/>
        <v>34.64101615137755</v>
      </c>
      <c r="D17" s="12">
        <f t="shared" si="6"/>
        <v>1200.1600000000003</v>
      </c>
      <c r="E17" s="12">
        <f t="shared" si="7"/>
        <v>34.64332547547941</v>
      </c>
      <c r="F17" s="12">
        <f t="shared" si="2"/>
        <v>69.2820323027551</v>
      </c>
      <c r="G17" s="12">
        <f t="shared" si="3"/>
        <v>20.39999999999999</v>
      </c>
      <c r="H17" s="13">
        <f t="shared" si="4"/>
        <v>145</v>
      </c>
      <c r="I17" s="12" t="str">
        <f t="shared" si="5"/>
        <v>ПОПАДАНИЕ</v>
      </c>
    </row>
    <row r="18" spans="1:9" ht="15.75">
      <c r="A18" s="11">
        <v>2.2</v>
      </c>
      <c r="B18" s="12">
        <f t="shared" si="0"/>
        <v>-1.5600000000000058</v>
      </c>
      <c r="C18" s="12">
        <f t="shared" si="1"/>
        <v>34.64101615137755</v>
      </c>
      <c r="D18" s="12">
        <f t="shared" si="6"/>
        <v>1202.4336000000003</v>
      </c>
      <c r="E18" s="12">
        <f t="shared" si="7"/>
        <v>34.67612435091327</v>
      </c>
      <c r="F18" s="12">
        <f t="shared" si="2"/>
        <v>76.21023553303061</v>
      </c>
      <c r="G18" s="12">
        <f t="shared" si="3"/>
        <v>20.28399999999999</v>
      </c>
      <c r="H18" s="13">
        <f t="shared" si="4"/>
        <v>145</v>
      </c>
      <c r="I18" s="12" t="str">
        <f t="shared" si="5"/>
        <v>ПОПАДАНИЕ</v>
      </c>
    </row>
    <row r="19" spans="1:9" ht="15.75">
      <c r="A19" s="11">
        <v>2.4</v>
      </c>
      <c r="B19" s="12">
        <f t="shared" si="0"/>
        <v>-3.520000000000003</v>
      </c>
      <c r="C19" s="12">
        <f t="shared" si="1"/>
        <v>34.64101615137755</v>
      </c>
      <c r="D19" s="12">
        <f t="shared" si="6"/>
        <v>1212.3904000000002</v>
      </c>
      <c r="E19" s="12">
        <f t="shared" si="7"/>
        <v>34.819396893111175</v>
      </c>
      <c r="F19" s="12">
        <f t="shared" si="2"/>
        <v>83.13843876330611</v>
      </c>
      <c r="G19" s="12">
        <f t="shared" si="3"/>
        <v>19.775999999999993</v>
      </c>
      <c r="H19" s="13">
        <f t="shared" si="4"/>
        <v>145</v>
      </c>
      <c r="I19" s="12" t="str">
        <f t="shared" si="5"/>
        <v>ПОПАДАНИЕ</v>
      </c>
    </row>
    <row r="20" spans="1:9" ht="15.75">
      <c r="A20" s="11">
        <v>2.6</v>
      </c>
      <c r="B20" s="12">
        <f t="shared" si="0"/>
        <v>-5.4800000000000075</v>
      </c>
      <c r="C20" s="12">
        <f t="shared" si="1"/>
        <v>34.64101615137755</v>
      </c>
      <c r="D20" s="12">
        <f t="shared" si="6"/>
        <v>1230.0304000000003</v>
      </c>
      <c r="E20" s="12">
        <f t="shared" si="7"/>
        <v>35.07178923294334</v>
      </c>
      <c r="F20" s="12">
        <f t="shared" si="2"/>
        <v>90.06664199358163</v>
      </c>
      <c r="G20" s="12">
        <f t="shared" si="3"/>
        <v>18.87599999999999</v>
      </c>
      <c r="H20" s="13">
        <f t="shared" si="4"/>
        <v>145</v>
      </c>
      <c r="I20" s="12" t="str">
        <f t="shared" si="5"/>
        <v>ПОПАДАНИЕ</v>
      </c>
    </row>
    <row r="21" spans="1:9" ht="15.75">
      <c r="A21" s="11">
        <v>2.8</v>
      </c>
      <c r="B21" s="12">
        <f t="shared" si="0"/>
        <v>-7.440000000000005</v>
      </c>
      <c r="C21" s="12">
        <f t="shared" si="1"/>
        <v>34.64101615137755</v>
      </c>
      <c r="D21" s="12">
        <f t="shared" si="6"/>
        <v>1255.3536000000004</v>
      </c>
      <c r="E21" s="12">
        <f t="shared" si="7"/>
        <v>35.430969504093454</v>
      </c>
      <c r="F21" s="12">
        <f t="shared" si="2"/>
        <v>96.99484522385713</v>
      </c>
      <c r="G21" s="12">
        <f t="shared" si="3"/>
        <v>17.58399999999999</v>
      </c>
      <c r="H21" s="13">
        <f t="shared" si="4"/>
        <v>145</v>
      </c>
      <c r="I21" s="12" t="str">
        <f t="shared" si="5"/>
        <v>ПОПАДАНИЕ</v>
      </c>
    </row>
    <row r="22" spans="1:9" ht="15.75">
      <c r="A22" s="11">
        <v>3</v>
      </c>
      <c r="B22" s="12">
        <f t="shared" si="0"/>
        <v>-9.400000000000006</v>
      </c>
      <c r="C22" s="12">
        <f t="shared" si="1"/>
        <v>34.64101615137755</v>
      </c>
      <c r="D22" s="12">
        <f t="shared" si="6"/>
        <v>1288.3600000000004</v>
      </c>
      <c r="E22" s="12">
        <f t="shared" si="7"/>
        <v>35.89373204335264</v>
      </c>
      <c r="F22" s="12">
        <f t="shared" si="2"/>
        <v>103.92304845413264</v>
      </c>
      <c r="G22" s="12">
        <f t="shared" si="3"/>
        <v>15.899999999999984</v>
      </c>
      <c r="H22" s="13">
        <f t="shared" si="4"/>
        <v>145</v>
      </c>
      <c r="I22" s="12" t="str">
        <f t="shared" si="5"/>
        <v>ПОПАДАНИЕ</v>
      </c>
    </row>
    <row r="23" spans="1:9" ht="15.75">
      <c r="A23" s="11">
        <v>3.2</v>
      </c>
      <c r="B23" s="12">
        <f t="shared" si="0"/>
        <v>-11.360000000000007</v>
      </c>
      <c r="C23" s="12">
        <f t="shared" si="1"/>
        <v>34.64101615137755</v>
      </c>
      <c r="D23" s="12">
        <f t="shared" si="6"/>
        <v>1329.0496000000003</v>
      </c>
      <c r="E23" s="12">
        <f t="shared" si="7"/>
        <v>36.456132543098974</v>
      </c>
      <c r="F23" s="12">
        <f t="shared" si="2"/>
        <v>110.85125168440817</v>
      </c>
      <c r="G23" s="12">
        <f t="shared" si="3"/>
        <v>13.823999999999977</v>
      </c>
      <c r="H23" s="13">
        <f t="shared" si="4"/>
        <v>145</v>
      </c>
      <c r="I23" s="12" t="str">
        <f t="shared" si="5"/>
        <v>ПОПАДАНИЕ</v>
      </c>
    </row>
    <row r="24" spans="1:9" ht="15.75">
      <c r="A24" s="11">
        <v>3.4</v>
      </c>
      <c r="B24" s="12">
        <f t="shared" si="0"/>
        <v>-13.320000000000004</v>
      </c>
      <c r="C24" s="12">
        <f t="shared" si="1"/>
        <v>34.64101615137755</v>
      </c>
      <c r="D24" s="12">
        <f t="shared" si="6"/>
        <v>1377.4224000000004</v>
      </c>
      <c r="E24" s="12">
        <f t="shared" si="7"/>
        <v>37.113641696820864</v>
      </c>
      <c r="F24" s="12">
        <f t="shared" si="2"/>
        <v>117.77945491468367</v>
      </c>
      <c r="G24" s="12">
        <f t="shared" si="3"/>
        <v>11.355999999999987</v>
      </c>
      <c r="H24" s="13">
        <f t="shared" si="4"/>
        <v>145</v>
      </c>
      <c r="I24" s="12" t="str">
        <f t="shared" si="5"/>
        <v>ПОПАДАНИЕ</v>
      </c>
    </row>
    <row r="25" spans="1:9" ht="15.75">
      <c r="A25" s="11">
        <v>3.6</v>
      </c>
      <c r="B25" s="12">
        <f t="shared" si="0"/>
        <v>-15.280000000000005</v>
      </c>
      <c r="C25" s="12">
        <f t="shared" si="1"/>
        <v>34.64101615137755</v>
      </c>
      <c r="D25" s="12">
        <f t="shared" si="6"/>
        <v>1433.4784000000004</v>
      </c>
      <c r="E25" s="12">
        <f t="shared" si="7"/>
        <v>37.86130478470071</v>
      </c>
      <c r="F25" s="12">
        <f t="shared" si="2"/>
        <v>124.70765814495918</v>
      </c>
      <c r="G25" s="12">
        <f t="shared" si="3"/>
        <v>8.495999999999974</v>
      </c>
      <c r="H25" s="13">
        <f t="shared" si="4"/>
        <v>145</v>
      </c>
      <c r="I25" s="12" t="str">
        <f t="shared" si="5"/>
        <v>ПОПАДАНИЕ</v>
      </c>
    </row>
    <row r="26" spans="1:9" ht="15.75">
      <c r="A26" s="11">
        <v>3.8</v>
      </c>
      <c r="B26" s="12">
        <f t="shared" si="0"/>
        <v>-17.240000000000006</v>
      </c>
      <c r="C26" s="12">
        <f t="shared" si="1"/>
        <v>34.64101615137755</v>
      </c>
      <c r="D26" s="12">
        <f t="shared" si="6"/>
        <v>1497.2176000000004</v>
      </c>
      <c r="E26" s="12">
        <f t="shared" si="7"/>
        <v>38.69389615947198</v>
      </c>
      <c r="F26" s="12">
        <f t="shared" si="2"/>
        <v>131.63586137523467</v>
      </c>
      <c r="G26" s="12">
        <f t="shared" si="3"/>
        <v>5.243999999999986</v>
      </c>
      <c r="H26" s="13">
        <f t="shared" si="4"/>
        <v>145</v>
      </c>
      <c r="I26" s="12" t="str">
        <f t="shared" si="5"/>
        <v>ПОПАДАНИЕ</v>
      </c>
    </row>
    <row r="27" spans="1:9" ht="16.5" thickBot="1">
      <c r="A27" s="14">
        <v>4</v>
      </c>
      <c r="B27" s="15">
        <f t="shared" si="0"/>
        <v>-19.200000000000006</v>
      </c>
      <c r="C27" s="15">
        <f t="shared" si="1"/>
        <v>34.64101615137755</v>
      </c>
      <c r="D27" s="15">
        <f t="shared" si="6"/>
        <v>1568.6400000000006</v>
      </c>
      <c r="E27" s="15">
        <f t="shared" si="7"/>
        <v>39.60606014235701</v>
      </c>
      <c r="F27" s="15">
        <f t="shared" si="2"/>
        <v>138.5640646055102</v>
      </c>
      <c r="G27" s="15">
        <f t="shared" si="3"/>
        <v>1.59999999999998</v>
      </c>
      <c r="H27" s="16">
        <f t="shared" si="4"/>
        <v>145</v>
      </c>
      <c r="I27" s="15" t="str">
        <f t="shared" si="5"/>
        <v>ПОПАДАНИЕ</v>
      </c>
    </row>
  </sheetData>
  <mergeCells count="5">
    <mergeCell ref="B5:I5"/>
    <mergeCell ref="A1:I1"/>
    <mergeCell ref="B2:I2"/>
    <mergeCell ref="B3:I3"/>
    <mergeCell ref="B4:I4"/>
  </mergeCells>
  <printOptions/>
  <pageMargins left="0.75" right="0.75" top="1" bottom="1" header="0.5" footer="0.5"/>
  <pageSetup horizontalDpi="600" verticalDpi="600" orientation="landscape" paperSize="9" r:id="rId3"/>
  <legacyDrawing r:id="rId2"/>
  <oleObjects>
    <oleObject progId="Equation.3" shapeId="452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cp:lastPrinted>2009-01-14T11:11:36Z</cp:lastPrinted>
  <dcterms:created xsi:type="dcterms:W3CDTF">2009-01-10T08:48:12Z</dcterms:created>
  <dcterms:modified xsi:type="dcterms:W3CDTF">2009-01-14T11:12:48Z</dcterms:modified>
  <cp:category/>
  <cp:version/>
  <cp:contentType/>
  <cp:contentStatus/>
</cp:coreProperties>
</file>