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480" yWindow="120" windowWidth="11355" windowHeight="8700" activeTab="1"/>
  </bookViews>
  <sheets>
    <sheet name="Тест" sheetId="1" r:id="rId1"/>
    <sheet name="Результат" sheetId="2" r:id="rId2"/>
    <sheet name="Лист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Владелец</author>
  </authors>
  <commentList>
    <comment ref="C2" authorId="0">
      <text>
        <r>
          <rPr>
            <b/>
            <sz val="8"/>
            <rFont val="Tahoma"/>
            <family val="0"/>
          </rPr>
          <t>Введите имя и фамилию</t>
        </r>
      </text>
    </comment>
  </commentList>
</comments>
</file>

<file path=xl/sharedStrings.xml><?xml version="1.0" encoding="utf-8"?>
<sst xmlns="http://schemas.openxmlformats.org/spreadsheetml/2006/main" count="38" uniqueCount="36">
  <si>
    <r>
      <t xml:space="preserve">5. Магнитный поток в рамке из 1000 витков и равномерно вращающейся в однородном магнитном поле изменяется по закону Ф = 10 </t>
    </r>
    <r>
      <rPr>
        <b/>
        <sz val="12"/>
        <rFont val="Arial"/>
        <family val="2"/>
      </rPr>
      <t>ˉ ³ cos314t</t>
    </r>
    <r>
      <rPr>
        <b/>
        <sz val="12"/>
        <rFont val="Arial Cyr"/>
        <family val="0"/>
      </rPr>
      <t>. Найдите зависимость ЭДС индукции, возникающей в рамке от времени.</t>
    </r>
  </si>
  <si>
    <r>
      <t xml:space="preserve">6. Решите уравнение f </t>
    </r>
    <r>
      <rPr>
        <b/>
        <sz val="12"/>
        <rFont val="Arial"/>
        <family val="2"/>
      </rPr>
      <t>'</t>
    </r>
    <r>
      <rPr>
        <b/>
        <sz val="12"/>
        <rFont val="Arial Cyr"/>
        <family val="0"/>
      </rPr>
      <t>(x) = 0, если</t>
    </r>
  </si>
  <si>
    <t>7. Укажите истинное утверждение:</t>
  </si>
  <si>
    <r>
      <t xml:space="preserve">8. Решите уравнение f(x) = f </t>
    </r>
    <r>
      <rPr>
        <b/>
        <sz val="12"/>
        <rFont val="Arial"/>
        <family val="2"/>
      </rPr>
      <t xml:space="preserve">' (x), если f(x) = x </t>
    </r>
    <r>
      <rPr>
        <b/>
        <sz val="12"/>
        <rFont val="Arial Cyr"/>
        <family val="0"/>
      </rPr>
      <t>²</t>
    </r>
  </si>
  <si>
    <r>
      <t>9. Сравните скорость изменения функции в точке        х</t>
    </r>
    <r>
      <rPr>
        <b/>
        <sz val="8"/>
        <rFont val="Arial Cyr"/>
        <family val="0"/>
      </rPr>
      <t>0</t>
    </r>
    <r>
      <rPr>
        <b/>
        <sz val="12"/>
        <rFont val="Arial Cyr"/>
        <family val="0"/>
      </rPr>
      <t xml:space="preserve"> = 1, если</t>
    </r>
  </si>
  <si>
    <t>10. Какая из функций имеет производную х ² + 5</t>
  </si>
  <si>
    <t>314 cos 314t</t>
  </si>
  <si>
    <t>314 sin 314t</t>
  </si>
  <si>
    <t>Вопрос</t>
  </si>
  <si>
    <t>Ответ</t>
  </si>
  <si>
    <t>3. Найдите кинетическую энергию тела массой 2 кг, движущегося прямолинейно по закону S(t) = t ² + t в момент времени t = 5 c(время измеряется в секундах, путь - в метрах).</t>
  </si>
  <si>
    <r>
      <t>(x</t>
    </r>
    <r>
      <rPr>
        <b/>
        <sz val="12"/>
        <rFont val="Arial"/>
        <family val="2"/>
      </rPr>
      <t>³</t>
    </r>
    <r>
      <rPr>
        <b/>
        <sz val="12"/>
        <rFont val="Arial Cyr"/>
        <family val="0"/>
      </rPr>
      <t>)</t>
    </r>
    <r>
      <rPr>
        <b/>
        <sz val="12"/>
        <rFont val="Arial"/>
        <family val="2"/>
      </rPr>
      <t>'</t>
    </r>
    <r>
      <rPr>
        <b/>
        <sz val="12"/>
        <rFont val="Arial Cyr"/>
        <family val="0"/>
      </rPr>
      <t>=3x²</t>
    </r>
  </si>
  <si>
    <r>
      <t>(x</t>
    </r>
    <r>
      <rPr>
        <b/>
        <sz val="12"/>
        <rFont val="Arial"/>
        <family val="2"/>
      </rPr>
      <t>³</t>
    </r>
    <r>
      <rPr>
        <b/>
        <sz val="12"/>
        <rFont val="Arial Cyr"/>
        <family val="0"/>
      </rPr>
      <t>)</t>
    </r>
    <r>
      <rPr>
        <b/>
        <sz val="12"/>
        <rFont val="Arial"/>
        <family val="2"/>
      </rPr>
      <t>'</t>
    </r>
    <r>
      <rPr>
        <b/>
        <sz val="12"/>
        <rFont val="Arial Cyr"/>
        <family val="0"/>
      </rPr>
      <t>=3x²+C</t>
    </r>
  </si>
  <si>
    <r>
      <t>(x</t>
    </r>
    <r>
      <rPr>
        <b/>
        <sz val="12"/>
        <rFont val="Arial"/>
        <family val="2"/>
      </rPr>
      <t>³</t>
    </r>
    <r>
      <rPr>
        <b/>
        <sz val="12"/>
        <rFont val="Arial Cyr"/>
        <family val="0"/>
      </rPr>
      <t>)</t>
    </r>
    <r>
      <rPr>
        <b/>
        <sz val="12"/>
        <rFont val="Arial"/>
        <family val="2"/>
      </rPr>
      <t>'</t>
    </r>
    <r>
      <rPr>
        <b/>
        <sz val="12"/>
        <rFont val="Arial Cyr"/>
        <family val="0"/>
      </rPr>
      <t>=2x</t>
    </r>
    <r>
      <rPr>
        <b/>
        <sz val="12"/>
        <rFont val="Arial"/>
        <family val="2"/>
      </rPr>
      <t>³</t>
    </r>
  </si>
  <si>
    <r>
      <t>(x</t>
    </r>
    <r>
      <rPr>
        <b/>
        <sz val="12"/>
        <rFont val="Arial"/>
        <family val="2"/>
      </rPr>
      <t>³</t>
    </r>
    <r>
      <rPr>
        <b/>
        <sz val="12"/>
        <rFont val="Arial Cyr"/>
        <family val="0"/>
      </rPr>
      <t>)</t>
    </r>
    <r>
      <rPr>
        <b/>
        <sz val="12"/>
        <rFont val="Arial"/>
        <family val="2"/>
      </rPr>
      <t>'</t>
    </r>
    <r>
      <rPr>
        <b/>
        <sz val="12"/>
        <rFont val="Arial Cyr"/>
        <family val="0"/>
      </rPr>
      <t>=3x</t>
    </r>
    <r>
      <rPr>
        <b/>
        <sz val="12"/>
        <rFont val="Arial"/>
        <family val="2"/>
      </rPr>
      <t>²</t>
    </r>
    <r>
      <rPr>
        <b/>
        <sz val="12"/>
        <rFont val="Arial Cyr"/>
        <family val="0"/>
      </rPr>
      <t>+1</t>
    </r>
  </si>
  <si>
    <t>0 и 2</t>
  </si>
  <si>
    <t>2 и -2</t>
  </si>
  <si>
    <t>0 и -2</t>
  </si>
  <si>
    <t xml:space="preserve">   </t>
  </si>
  <si>
    <t>g(x)&gt;f(x)</t>
  </si>
  <si>
    <t>g(x)=f(x)</t>
  </si>
  <si>
    <t>g(x)&lt;f(x)</t>
  </si>
  <si>
    <t>4. Материальная точка массой 4 кг                      движется прямолинейно по закону                                            , где S - путь в метрах, t - время в секундах. Найдите силу, действующую на точку в момент времени t = 1 с.</t>
  </si>
  <si>
    <r>
      <t>x</t>
    </r>
    <r>
      <rPr>
        <sz val="10"/>
        <rFont val="Arial"/>
        <family val="2"/>
      </rPr>
      <t>³+5</t>
    </r>
  </si>
  <si>
    <r>
      <t>x</t>
    </r>
    <r>
      <rPr>
        <sz val="10"/>
        <rFont val="Arial"/>
        <family val="2"/>
      </rPr>
      <t>³/3+5x</t>
    </r>
  </si>
  <si>
    <r>
      <t>x</t>
    </r>
    <r>
      <rPr>
        <sz val="10"/>
        <rFont val="Arial"/>
        <family val="2"/>
      </rPr>
      <t>³</t>
    </r>
    <r>
      <rPr>
        <sz val="10"/>
        <rFont val="Arial Cyr"/>
        <family val="0"/>
      </rPr>
      <t>/3+5</t>
    </r>
  </si>
  <si>
    <t>вопросы</t>
  </si>
  <si>
    <t>ответы</t>
  </si>
  <si>
    <t>-314 sin 314t</t>
  </si>
  <si>
    <r>
      <t>1. Заряд, протекающий по проводнику, начиная с момента времени t</t>
    </r>
    <r>
      <rPr>
        <b/>
        <sz val="10"/>
        <rFont val="Arial Cyr"/>
        <family val="0"/>
      </rPr>
      <t xml:space="preserve"> 0</t>
    </r>
    <r>
      <rPr>
        <b/>
        <sz val="12"/>
        <rFont val="Arial Cyr"/>
        <family val="0"/>
      </rPr>
      <t xml:space="preserve">, задан формулой q(t) = 5t² + 2t + 3. Найдите силу тока в момент времени t = 5 с. </t>
    </r>
  </si>
  <si>
    <t>2. Найдите силу, которая действует на тело массой      2 кг, движущееся по закону x(t) = 2t² - t + 3</t>
  </si>
  <si>
    <t>Вопросы</t>
  </si>
  <si>
    <t>Ответы</t>
  </si>
  <si>
    <t>Тестируемый</t>
  </si>
  <si>
    <t>Ваш ответ</t>
  </si>
  <si>
    <t>Правильный ответ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</si>
</sst>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8"/>
      <name val="Arial Cyr"/>
      <family val="0"/>
    </font>
    <font>
      <sz val="8"/>
      <name val="Tahoma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 Cyr"/>
      <family val="0"/>
    </font>
    <font>
      <b/>
      <i/>
      <sz val="2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distributed"/>
    </xf>
    <xf numFmtId="0" fontId="0" fillId="3" borderId="6" xfId="0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distributed"/>
    </xf>
    <xf numFmtId="0" fontId="0" fillId="3" borderId="7" xfId="0" applyFont="1" applyFill="1" applyBorder="1" applyAlignment="1">
      <alignment horizontal="center" vertical="distributed"/>
    </xf>
    <xf numFmtId="0" fontId="0" fillId="3" borderId="0" xfId="0" applyFont="1" applyFill="1" applyBorder="1" applyAlignment="1">
      <alignment horizontal="center" vertical="distributed"/>
    </xf>
    <xf numFmtId="0" fontId="0" fillId="3" borderId="8" xfId="0" applyFont="1" applyFill="1" applyBorder="1" applyAlignment="1">
      <alignment horizontal="center" vertical="distributed"/>
    </xf>
    <xf numFmtId="0" fontId="0" fillId="3" borderId="4" xfId="0" applyFont="1" applyFill="1" applyBorder="1" applyAlignment="1">
      <alignment horizontal="center" vertical="distributed"/>
    </xf>
    <xf numFmtId="0" fontId="0" fillId="3" borderId="9" xfId="0" applyFont="1" applyFill="1" applyBorder="1" applyAlignment="1">
      <alignment horizontal="center" vertical="distributed"/>
    </xf>
    <xf numFmtId="0" fontId="0" fillId="3" borderId="5" xfId="0" applyFont="1" applyFill="1" applyBorder="1" applyAlignment="1">
      <alignment horizontal="center" vertical="distributed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left" vertical="justify"/>
    </xf>
    <xf numFmtId="0" fontId="4" fillId="4" borderId="6" xfId="0" applyFont="1" applyFill="1" applyBorder="1" applyAlignment="1">
      <alignment horizontal="left" vertical="justify"/>
    </xf>
    <xf numFmtId="0" fontId="4" fillId="4" borderId="3" xfId="0" applyFont="1" applyFill="1" applyBorder="1" applyAlignment="1">
      <alignment horizontal="left" vertical="justify"/>
    </xf>
    <xf numFmtId="0" fontId="4" fillId="4" borderId="7" xfId="0" applyFont="1" applyFill="1" applyBorder="1" applyAlignment="1">
      <alignment horizontal="left" vertical="justify"/>
    </xf>
    <xf numFmtId="0" fontId="4" fillId="4" borderId="0" xfId="0" applyFont="1" applyFill="1" applyBorder="1" applyAlignment="1">
      <alignment horizontal="left" vertical="justify"/>
    </xf>
    <xf numFmtId="0" fontId="4" fillId="4" borderId="8" xfId="0" applyFont="1" applyFill="1" applyBorder="1" applyAlignment="1">
      <alignment horizontal="left" vertical="justify"/>
    </xf>
    <xf numFmtId="0" fontId="4" fillId="4" borderId="4" xfId="0" applyFont="1" applyFill="1" applyBorder="1" applyAlignment="1">
      <alignment horizontal="left" vertical="justify"/>
    </xf>
    <xf numFmtId="0" fontId="4" fillId="4" borderId="9" xfId="0" applyFont="1" applyFill="1" applyBorder="1" applyAlignment="1">
      <alignment horizontal="left" vertical="justify"/>
    </xf>
    <xf numFmtId="0" fontId="4" fillId="4" borderId="5" xfId="0" applyFont="1" applyFill="1" applyBorder="1" applyAlignment="1">
      <alignment horizontal="left" vertical="justify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0" fontId="4" fillId="4" borderId="2" xfId="0" applyFont="1" applyFill="1" applyBorder="1" applyAlignment="1">
      <alignment horizontal="left" vertical="distributed"/>
    </xf>
    <xf numFmtId="0" fontId="4" fillId="4" borderId="6" xfId="0" applyFont="1" applyFill="1" applyBorder="1" applyAlignment="1">
      <alignment horizontal="left" vertical="distributed"/>
    </xf>
    <xf numFmtId="0" fontId="4" fillId="4" borderId="3" xfId="0" applyFont="1" applyFill="1" applyBorder="1" applyAlignment="1">
      <alignment horizontal="left" vertical="distributed"/>
    </xf>
    <xf numFmtId="0" fontId="4" fillId="4" borderId="7" xfId="0" applyFont="1" applyFill="1" applyBorder="1" applyAlignment="1">
      <alignment horizontal="left" vertical="distributed"/>
    </xf>
    <xf numFmtId="0" fontId="4" fillId="4" borderId="0" xfId="0" applyFont="1" applyFill="1" applyBorder="1" applyAlignment="1">
      <alignment horizontal="left" vertical="distributed"/>
    </xf>
    <xf numFmtId="0" fontId="4" fillId="4" borderId="8" xfId="0" applyFont="1" applyFill="1" applyBorder="1" applyAlignment="1">
      <alignment horizontal="left" vertical="distributed"/>
    </xf>
    <xf numFmtId="0" fontId="4" fillId="4" borderId="4" xfId="0" applyFont="1" applyFill="1" applyBorder="1" applyAlignment="1">
      <alignment horizontal="left" vertical="distributed"/>
    </xf>
    <xf numFmtId="0" fontId="4" fillId="4" borderId="9" xfId="0" applyFont="1" applyFill="1" applyBorder="1" applyAlignment="1">
      <alignment horizontal="left" vertical="distributed"/>
    </xf>
    <xf numFmtId="0" fontId="4" fillId="4" borderId="5" xfId="0" applyFont="1" applyFill="1" applyBorder="1" applyAlignment="1">
      <alignment horizontal="left" vertical="distributed"/>
    </xf>
    <xf numFmtId="0" fontId="0" fillId="4" borderId="6" xfId="0" applyFill="1" applyBorder="1" applyAlignment="1">
      <alignment horizontal="left" vertical="justify"/>
    </xf>
    <xf numFmtId="0" fontId="0" fillId="4" borderId="3" xfId="0" applyFill="1" applyBorder="1" applyAlignment="1">
      <alignment horizontal="left" vertical="justify"/>
    </xf>
    <xf numFmtId="0" fontId="0" fillId="4" borderId="7" xfId="0" applyFill="1" applyBorder="1" applyAlignment="1">
      <alignment horizontal="left" vertical="justify"/>
    </xf>
    <xf numFmtId="0" fontId="0" fillId="4" borderId="0" xfId="0" applyFill="1" applyBorder="1" applyAlignment="1">
      <alignment horizontal="left" vertical="justify"/>
    </xf>
    <xf numFmtId="0" fontId="0" fillId="4" borderId="8" xfId="0" applyFill="1" applyBorder="1" applyAlignment="1">
      <alignment horizontal="left" vertical="justify"/>
    </xf>
    <xf numFmtId="0" fontId="0" fillId="4" borderId="4" xfId="0" applyFill="1" applyBorder="1" applyAlignment="1">
      <alignment horizontal="left" vertical="justify"/>
    </xf>
    <xf numFmtId="0" fontId="0" fillId="4" borderId="9" xfId="0" applyFill="1" applyBorder="1" applyAlignment="1">
      <alignment horizontal="left" vertical="justify"/>
    </xf>
    <xf numFmtId="0" fontId="0" fillId="4" borderId="5" xfId="0" applyFill="1" applyBorder="1" applyAlignment="1">
      <alignment horizontal="left" vertical="justify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4" borderId="4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5" xfId="0" applyFill="1" applyBorder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distributed" wrapText="1"/>
    </xf>
    <xf numFmtId="0" fontId="4" fillId="4" borderId="6" xfId="0" applyFont="1" applyFill="1" applyBorder="1" applyAlignment="1">
      <alignment horizontal="left" vertical="distributed" wrapText="1"/>
    </xf>
    <xf numFmtId="0" fontId="3" fillId="0" borderId="3" xfId="0" applyFont="1" applyBorder="1" applyAlignment="1">
      <alignment wrapText="1"/>
    </xf>
    <xf numFmtId="0" fontId="4" fillId="4" borderId="7" xfId="0" applyFont="1" applyFill="1" applyBorder="1" applyAlignment="1">
      <alignment horizontal="left" vertical="distributed" wrapText="1"/>
    </xf>
    <xf numFmtId="0" fontId="4" fillId="4" borderId="0" xfId="0" applyFont="1" applyFill="1" applyBorder="1" applyAlignment="1">
      <alignment horizontal="left" vertical="distributed" wrapText="1"/>
    </xf>
    <xf numFmtId="0" fontId="3" fillId="0" borderId="8" xfId="0" applyFont="1" applyBorder="1" applyAlignment="1">
      <alignment wrapText="1"/>
    </xf>
    <xf numFmtId="0" fontId="4" fillId="4" borderId="4" xfId="0" applyFont="1" applyFill="1" applyBorder="1" applyAlignment="1">
      <alignment horizontal="left" vertical="distributed" wrapText="1"/>
    </xf>
    <xf numFmtId="0" fontId="4" fillId="4" borderId="9" xfId="0" applyFont="1" applyFill="1" applyBorder="1" applyAlignment="1">
      <alignment horizontal="left" vertical="distributed" wrapText="1"/>
    </xf>
    <xf numFmtId="0" fontId="3" fillId="0" borderId="5" xfId="0" applyFont="1" applyBorder="1" applyAlignment="1">
      <alignment wrapText="1"/>
    </xf>
    <xf numFmtId="0" fontId="6" fillId="4" borderId="2" xfId="0" applyFont="1" applyFill="1" applyBorder="1" applyAlignment="1">
      <alignment horizontal="left" vertical="distributed"/>
    </xf>
    <xf numFmtId="0" fontId="6" fillId="4" borderId="6" xfId="0" applyFont="1" applyFill="1" applyBorder="1" applyAlignment="1">
      <alignment horizontal="left" vertical="distributed"/>
    </xf>
    <xf numFmtId="0" fontId="6" fillId="4" borderId="3" xfId="0" applyFont="1" applyFill="1" applyBorder="1" applyAlignment="1">
      <alignment horizontal="left" vertical="distributed"/>
    </xf>
    <xf numFmtId="0" fontId="6" fillId="4" borderId="7" xfId="0" applyFont="1" applyFill="1" applyBorder="1" applyAlignment="1">
      <alignment horizontal="left" vertical="distributed"/>
    </xf>
    <xf numFmtId="0" fontId="6" fillId="4" borderId="0" xfId="0" applyFont="1" applyFill="1" applyBorder="1" applyAlignment="1">
      <alignment horizontal="left" vertical="distributed"/>
    </xf>
    <xf numFmtId="0" fontId="6" fillId="4" borderId="8" xfId="0" applyFont="1" applyFill="1" applyBorder="1" applyAlignment="1">
      <alignment horizontal="left" vertical="distributed"/>
    </xf>
    <xf numFmtId="0" fontId="6" fillId="4" borderId="4" xfId="0" applyFont="1" applyFill="1" applyBorder="1" applyAlignment="1">
      <alignment horizontal="left" vertical="distributed"/>
    </xf>
    <xf numFmtId="0" fontId="6" fillId="4" borderId="9" xfId="0" applyFont="1" applyFill="1" applyBorder="1" applyAlignment="1">
      <alignment horizontal="left" vertical="distributed"/>
    </xf>
    <xf numFmtId="0" fontId="6" fillId="4" borderId="5" xfId="0" applyFont="1" applyFill="1" applyBorder="1" applyAlignment="1">
      <alignment horizontal="left" vertical="distributed"/>
    </xf>
    <xf numFmtId="0" fontId="4" fillId="5" borderId="12" xfId="0" applyFont="1" applyFill="1" applyBorder="1" applyAlignment="1" applyProtection="1">
      <alignment horizontal="center" vertical="distributed"/>
      <protection hidden="1"/>
    </xf>
    <xf numFmtId="0" fontId="4" fillId="5" borderId="13" xfId="0" applyFont="1" applyFill="1" applyBorder="1" applyAlignment="1" applyProtection="1">
      <alignment horizontal="center" vertical="distributed"/>
      <protection hidden="1"/>
    </xf>
    <xf numFmtId="0" fontId="4" fillId="2" borderId="12" xfId="0" applyFont="1" applyFill="1" applyBorder="1" applyAlignment="1" applyProtection="1">
      <alignment horizontal="center" vertical="distributed"/>
      <protection hidden="1"/>
    </xf>
    <xf numFmtId="0" fontId="4" fillId="2" borderId="13" xfId="0" applyFont="1" applyFill="1" applyBorder="1" applyAlignment="1" applyProtection="1">
      <alignment horizontal="center" vertical="distributed"/>
      <protection hidden="1"/>
    </xf>
    <xf numFmtId="0" fontId="4" fillId="2" borderId="12" xfId="0" applyFont="1" applyFill="1" applyBorder="1" applyAlignment="1">
      <alignment horizontal="center" vertical="distributed"/>
    </xf>
    <xf numFmtId="0" fontId="4" fillId="2" borderId="13" xfId="0" applyFont="1" applyFill="1" applyBorder="1" applyAlignment="1">
      <alignment horizontal="center" vertical="distributed"/>
    </xf>
    <xf numFmtId="0" fontId="11" fillId="0" borderId="0" xfId="0" applyFont="1" applyFill="1" applyAlignment="1" applyProtection="1">
      <alignment horizontal="center" vertical="distributed"/>
      <protection hidden="1"/>
    </xf>
    <xf numFmtId="0" fontId="11" fillId="0" borderId="0" xfId="0" applyFont="1" applyBorder="1" applyAlignment="1" applyProtection="1">
      <alignment horizontal="center" vertical="distributed"/>
      <protection hidden="1"/>
    </xf>
    <xf numFmtId="0" fontId="11" fillId="0" borderId="0" xfId="0" applyFont="1" applyBorder="1" applyAlignment="1" applyProtection="1">
      <alignment vertical="distributed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4" fillId="4" borderId="14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4" borderId="2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ont>
        <b val="0"/>
        <i val="0"/>
        <strike val="0"/>
        <color rgb="FFFFFF99"/>
      </font>
      <border/>
    </dxf>
    <dxf>
      <font>
        <b/>
        <i val="0"/>
      </font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O81"/>
  <sheetViews>
    <sheetView showGridLines="0" workbookViewId="0" topLeftCell="A1">
      <selection activeCell="O8" sqref="O8"/>
    </sheetView>
  </sheetViews>
  <sheetFormatPr defaultColWidth="9.00390625" defaultRowHeight="12.75"/>
  <sheetData>
    <row r="1" ht="13.5" thickBot="1"/>
    <row r="2" spans="3:9" ht="13.5" thickTop="1">
      <c r="C2" s="14"/>
      <c r="D2" s="15"/>
      <c r="E2" s="15"/>
      <c r="F2" s="15"/>
      <c r="G2" s="15"/>
      <c r="H2" s="15"/>
      <c r="I2" s="16"/>
    </row>
    <row r="3" spans="3:9" ht="12.75">
      <c r="C3" s="17"/>
      <c r="D3" s="18"/>
      <c r="E3" s="18"/>
      <c r="F3" s="18"/>
      <c r="G3" s="18"/>
      <c r="H3" s="18"/>
      <c r="I3" s="19"/>
    </row>
    <row r="4" spans="3:9" ht="13.5" thickBot="1">
      <c r="C4" s="20"/>
      <c r="D4" s="21"/>
      <c r="E4" s="21"/>
      <c r="F4" s="21"/>
      <c r="G4" s="21"/>
      <c r="H4" s="21"/>
      <c r="I4" s="22"/>
    </row>
    <row r="5" ht="14.25" thickBot="1" thickTop="1"/>
    <row r="6" spans="3:12" ht="13.5" thickTop="1">
      <c r="C6" s="69" t="s">
        <v>31</v>
      </c>
      <c r="D6" s="70"/>
      <c r="E6" s="71"/>
      <c r="J6" s="10" t="s">
        <v>32</v>
      </c>
      <c r="K6" s="43"/>
      <c r="L6" s="11"/>
    </row>
    <row r="7" spans="3:12" ht="13.5" thickBot="1">
      <c r="C7" s="72"/>
      <c r="D7" s="73"/>
      <c r="E7" s="74"/>
      <c r="J7" s="12"/>
      <c r="K7" s="44"/>
      <c r="L7" s="13"/>
    </row>
    <row r="8" ht="14.25" thickBot="1" thickTop="1"/>
    <row r="9" spans="1:13" ht="13.5" thickTop="1">
      <c r="A9" s="75" t="s">
        <v>29</v>
      </c>
      <c r="B9" s="76"/>
      <c r="C9" s="76"/>
      <c r="D9" s="76"/>
      <c r="E9" s="76"/>
      <c r="F9" s="76"/>
      <c r="G9" s="77"/>
      <c r="J9" s="23"/>
      <c r="K9" s="24"/>
      <c r="L9" s="24"/>
      <c r="M9" s="25"/>
    </row>
    <row r="10" spans="1:13" ht="12.75">
      <c r="A10" s="78"/>
      <c r="B10" s="79"/>
      <c r="C10" s="79"/>
      <c r="D10" s="79"/>
      <c r="E10" s="79"/>
      <c r="F10" s="79"/>
      <c r="G10" s="80"/>
      <c r="J10" s="26"/>
      <c r="K10" s="27"/>
      <c r="L10" s="27"/>
      <c r="M10" s="28"/>
    </row>
    <row r="11" spans="1:13" ht="12.75">
      <c r="A11" s="78"/>
      <c r="B11" s="79"/>
      <c r="C11" s="79"/>
      <c r="D11" s="79"/>
      <c r="E11" s="79"/>
      <c r="F11" s="79"/>
      <c r="G11" s="80"/>
      <c r="J11" s="26"/>
      <c r="K11" s="27"/>
      <c r="L11" s="27"/>
      <c r="M11" s="28"/>
    </row>
    <row r="12" spans="1:13" ht="12.75">
      <c r="A12" s="78"/>
      <c r="B12" s="79"/>
      <c r="C12" s="79"/>
      <c r="D12" s="79"/>
      <c r="E12" s="79"/>
      <c r="F12" s="79"/>
      <c r="G12" s="80"/>
      <c r="J12" s="26"/>
      <c r="K12" s="27"/>
      <c r="L12" s="27"/>
      <c r="M12" s="28"/>
    </row>
    <row r="13" spans="1:13" ht="13.5" thickBot="1">
      <c r="A13" s="81"/>
      <c r="B13" s="82"/>
      <c r="C13" s="82"/>
      <c r="D13" s="82"/>
      <c r="E13" s="82"/>
      <c r="F13" s="82"/>
      <c r="G13" s="83"/>
      <c r="J13" s="29"/>
      <c r="K13" s="30"/>
      <c r="L13" s="30"/>
      <c r="M13" s="31"/>
    </row>
    <row r="14" ht="15.75" thickTop="1">
      <c r="A14" s="1"/>
    </row>
    <row r="15" ht="15.75" thickBot="1">
      <c r="A15" s="1"/>
    </row>
    <row r="16" spans="1:13" ht="13.5" thickTop="1">
      <c r="A16" s="84" t="s">
        <v>30</v>
      </c>
      <c r="B16" s="85"/>
      <c r="C16" s="85"/>
      <c r="D16" s="85"/>
      <c r="E16" s="85"/>
      <c r="F16" s="85"/>
      <c r="G16" s="86"/>
      <c r="J16" s="23"/>
      <c r="K16" s="24"/>
      <c r="L16" s="24"/>
      <c r="M16" s="25"/>
    </row>
    <row r="17" spans="1:13" ht="12.75">
      <c r="A17" s="87"/>
      <c r="B17" s="88"/>
      <c r="C17" s="88"/>
      <c r="D17" s="88"/>
      <c r="E17" s="88"/>
      <c r="F17" s="88"/>
      <c r="G17" s="89"/>
      <c r="J17" s="26"/>
      <c r="K17" s="27"/>
      <c r="L17" s="27"/>
      <c r="M17" s="28"/>
    </row>
    <row r="18" spans="1:13" ht="12.75">
      <c r="A18" s="87"/>
      <c r="B18" s="88"/>
      <c r="C18" s="88"/>
      <c r="D18" s="88"/>
      <c r="E18" s="88"/>
      <c r="F18" s="88"/>
      <c r="G18" s="89"/>
      <c r="J18" s="26"/>
      <c r="K18" s="27"/>
      <c r="L18" s="27"/>
      <c r="M18" s="28"/>
    </row>
    <row r="19" spans="1:13" ht="12.75">
      <c r="A19" s="87"/>
      <c r="B19" s="88"/>
      <c r="C19" s="88"/>
      <c r="D19" s="88"/>
      <c r="E19" s="88"/>
      <c r="F19" s="88"/>
      <c r="G19" s="89"/>
      <c r="J19" s="26"/>
      <c r="K19" s="27"/>
      <c r="L19" s="27"/>
      <c r="M19" s="28"/>
    </row>
    <row r="20" spans="1:13" ht="13.5" thickBot="1">
      <c r="A20" s="90"/>
      <c r="B20" s="91"/>
      <c r="C20" s="91"/>
      <c r="D20" s="91"/>
      <c r="E20" s="91"/>
      <c r="F20" s="91"/>
      <c r="G20" s="92"/>
      <c r="J20" s="29"/>
      <c r="K20" s="30"/>
      <c r="L20" s="30"/>
      <c r="M20" s="31"/>
    </row>
    <row r="21" spans="10:13" ht="13.5" thickTop="1">
      <c r="J21" s="9"/>
      <c r="K21" s="9"/>
      <c r="L21" s="9"/>
      <c r="M21" s="9"/>
    </row>
    <row r="22" spans="10:13" ht="13.5" thickBot="1">
      <c r="J22" s="9"/>
      <c r="K22" s="9"/>
      <c r="L22" s="9"/>
      <c r="M22" s="9"/>
    </row>
    <row r="23" spans="1:13" ht="13.5" thickTop="1">
      <c r="A23" s="46" t="s">
        <v>10</v>
      </c>
      <c r="B23" s="47"/>
      <c r="C23" s="47"/>
      <c r="D23" s="47"/>
      <c r="E23" s="47"/>
      <c r="F23" s="47"/>
      <c r="G23" s="48"/>
      <c r="J23" s="23"/>
      <c r="K23" s="24"/>
      <c r="L23" s="24"/>
      <c r="M23" s="25"/>
    </row>
    <row r="24" spans="1:13" ht="12.75">
      <c r="A24" s="49"/>
      <c r="B24" s="50"/>
      <c r="C24" s="50"/>
      <c r="D24" s="50"/>
      <c r="E24" s="50"/>
      <c r="F24" s="50"/>
      <c r="G24" s="51"/>
      <c r="J24" s="26"/>
      <c r="K24" s="27"/>
      <c r="L24" s="27"/>
      <c r="M24" s="28"/>
    </row>
    <row r="25" spans="1:13" ht="12.75">
      <c r="A25" s="49"/>
      <c r="B25" s="50"/>
      <c r="C25" s="50"/>
      <c r="D25" s="50"/>
      <c r="E25" s="50"/>
      <c r="F25" s="50"/>
      <c r="G25" s="51"/>
      <c r="J25" s="26"/>
      <c r="K25" s="27"/>
      <c r="L25" s="27"/>
      <c r="M25" s="28"/>
    </row>
    <row r="26" spans="1:13" ht="12.75">
      <c r="A26" s="49"/>
      <c r="B26" s="50"/>
      <c r="C26" s="50"/>
      <c r="D26" s="50"/>
      <c r="E26" s="50"/>
      <c r="F26" s="50"/>
      <c r="G26" s="51"/>
      <c r="J26" s="26"/>
      <c r="K26" s="27"/>
      <c r="L26" s="27"/>
      <c r="M26" s="28"/>
    </row>
    <row r="27" spans="1:13" ht="13.5" thickBot="1">
      <c r="A27" s="52"/>
      <c r="B27" s="53"/>
      <c r="C27" s="53"/>
      <c r="D27" s="53"/>
      <c r="E27" s="53"/>
      <c r="F27" s="53"/>
      <c r="G27" s="54"/>
      <c r="J27" s="29"/>
      <c r="K27" s="30"/>
      <c r="L27" s="30"/>
      <c r="M27" s="31"/>
    </row>
    <row r="28" spans="10:13" ht="13.5" thickTop="1">
      <c r="J28" s="9"/>
      <c r="K28" s="9"/>
      <c r="L28" s="9"/>
      <c r="M28" s="9"/>
    </row>
    <row r="29" spans="10:13" ht="13.5" thickBot="1">
      <c r="J29" s="9"/>
      <c r="K29" s="9"/>
      <c r="L29" s="9"/>
      <c r="M29" s="9"/>
    </row>
    <row r="30" spans="1:13" ht="13.5" thickTop="1">
      <c r="A30" s="46" t="s">
        <v>22</v>
      </c>
      <c r="B30" s="47"/>
      <c r="C30" s="47"/>
      <c r="D30" s="47"/>
      <c r="E30" s="47"/>
      <c r="F30" s="47"/>
      <c r="G30" s="48"/>
      <c r="J30" s="23"/>
      <c r="K30" s="24"/>
      <c r="L30" s="24"/>
      <c r="M30" s="25"/>
    </row>
    <row r="31" spans="1:13" ht="12.75">
      <c r="A31" s="49"/>
      <c r="B31" s="50"/>
      <c r="C31" s="50"/>
      <c r="D31" s="50"/>
      <c r="E31" s="50"/>
      <c r="F31" s="50"/>
      <c r="G31" s="51"/>
      <c r="J31" s="26"/>
      <c r="K31" s="27"/>
      <c r="L31" s="27"/>
      <c r="M31" s="28"/>
    </row>
    <row r="32" spans="1:13" ht="12.75">
      <c r="A32" s="49"/>
      <c r="B32" s="50"/>
      <c r="C32" s="50"/>
      <c r="D32" s="50"/>
      <c r="E32" s="50"/>
      <c r="F32" s="50"/>
      <c r="G32" s="51"/>
      <c r="J32" s="26"/>
      <c r="K32" s="27"/>
      <c r="L32" s="27"/>
      <c r="M32" s="28"/>
    </row>
    <row r="33" spans="1:13" ht="12.75">
      <c r="A33" s="49"/>
      <c r="B33" s="50"/>
      <c r="C33" s="50"/>
      <c r="D33" s="50"/>
      <c r="E33" s="50"/>
      <c r="F33" s="50"/>
      <c r="G33" s="51"/>
      <c r="J33" s="26"/>
      <c r="K33" s="27"/>
      <c r="L33" s="27"/>
      <c r="M33" s="28"/>
    </row>
    <row r="34" spans="1:13" ht="13.5" thickBot="1">
      <c r="A34" s="52"/>
      <c r="B34" s="53"/>
      <c r="C34" s="53"/>
      <c r="D34" s="53"/>
      <c r="E34" s="53"/>
      <c r="F34" s="53"/>
      <c r="G34" s="54"/>
      <c r="J34" s="29"/>
      <c r="K34" s="30"/>
      <c r="L34" s="30"/>
      <c r="M34" s="31"/>
    </row>
    <row r="35" ht="13.5" thickTop="1"/>
    <row r="36" ht="13.5" thickBot="1"/>
    <row r="37" spans="1:13" ht="13.5" thickTop="1">
      <c r="A37" s="46" t="s">
        <v>0</v>
      </c>
      <c r="B37" s="47"/>
      <c r="C37" s="47"/>
      <c r="D37" s="47"/>
      <c r="E37" s="47"/>
      <c r="F37" s="47"/>
      <c r="G37" s="48"/>
      <c r="K37" s="10" t="s">
        <v>6</v>
      </c>
      <c r="L37" s="43"/>
      <c r="M37" s="11"/>
    </row>
    <row r="38" spans="1:13" ht="13.5" thickBot="1">
      <c r="A38" s="49"/>
      <c r="B38" s="50"/>
      <c r="C38" s="50"/>
      <c r="D38" s="50"/>
      <c r="E38" s="50"/>
      <c r="F38" s="50"/>
      <c r="G38" s="51"/>
      <c r="K38" s="12"/>
      <c r="L38" s="44"/>
      <c r="M38" s="13"/>
    </row>
    <row r="39" spans="1:13" ht="13.5" thickTop="1">
      <c r="A39" s="49"/>
      <c r="B39" s="50"/>
      <c r="C39" s="50"/>
      <c r="D39" s="50"/>
      <c r="E39" s="50"/>
      <c r="F39" s="50"/>
      <c r="G39" s="51"/>
      <c r="K39" s="10" t="s">
        <v>7</v>
      </c>
      <c r="L39" s="43"/>
      <c r="M39" s="11"/>
    </row>
    <row r="40" spans="1:13" ht="13.5" thickBot="1">
      <c r="A40" s="49"/>
      <c r="B40" s="50"/>
      <c r="C40" s="50"/>
      <c r="D40" s="50"/>
      <c r="E40" s="50"/>
      <c r="F40" s="50"/>
      <c r="G40" s="51"/>
      <c r="K40" s="12"/>
      <c r="L40" s="44"/>
      <c r="M40" s="13"/>
    </row>
    <row r="41" spans="1:13" ht="13.5" thickTop="1">
      <c r="A41" s="49"/>
      <c r="B41" s="50"/>
      <c r="C41" s="50"/>
      <c r="D41" s="50"/>
      <c r="E41" s="50"/>
      <c r="F41" s="50"/>
      <c r="G41" s="51"/>
      <c r="K41" s="45" t="str">
        <f>"-314 sin 314t"</f>
        <v>-314 sin 314t</v>
      </c>
      <c r="L41" s="43"/>
      <c r="M41" s="11"/>
    </row>
    <row r="42" spans="1:13" ht="13.5" thickBot="1">
      <c r="A42" s="63"/>
      <c r="B42" s="64"/>
      <c r="C42" s="64"/>
      <c r="D42" s="64"/>
      <c r="E42" s="64"/>
      <c r="F42" s="64"/>
      <c r="G42" s="65"/>
      <c r="K42" s="12"/>
      <c r="L42" s="44"/>
      <c r="M42" s="13"/>
    </row>
    <row r="43" ht="13.5" thickTop="1"/>
    <row r="44" ht="13.5" thickBot="1"/>
    <row r="45" spans="1:13" ht="13.5" thickTop="1">
      <c r="A45" s="32" t="s">
        <v>1</v>
      </c>
      <c r="B45" s="33"/>
      <c r="C45" s="33"/>
      <c r="D45" s="33"/>
      <c r="E45" s="33"/>
      <c r="F45" s="33"/>
      <c r="G45" s="34"/>
      <c r="J45" s="23"/>
      <c r="K45" s="24"/>
      <c r="L45" s="24"/>
      <c r="M45" s="25"/>
    </row>
    <row r="46" spans="1:13" ht="12.75">
      <c r="A46" s="35"/>
      <c r="B46" s="36"/>
      <c r="C46" s="36"/>
      <c r="D46" s="36"/>
      <c r="E46" s="36"/>
      <c r="F46" s="36"/>
      <c r="G46" s="37"/>
      <c r="J46" s="26"/>
      <c r="K46" s="27"/>
      <c r="L46" s="27"/>
      <c r="M46" s="28"/>
    </row>
    <row r="47" spans="1:13" ht="12.75">
      <c r="A47" s="35"/>
      <c r="B47" s="36"/>
      <c r="C47" s="36"/>
      <c r="D47" s="36"/>
      <c r="E47" s="36"/>
      <c r="F47" s="36"/>
      <c r="G47" s="37"/>
      <c r="J47" s="26"/>
      <c r="K47" s="27"/>
      <c r="L47" s="27"/>
      <c r="M47" s="28"/>
    </row>
    <row r="48" spans="1:13" ht="12.75">
      <c r="A48" s="35"/>
      <c r="B48" s="36"/>
      <c r="C48" s="36"/>
      <c r="D48" s="36"/>
      <c r="E48" s="36"/>
      <c r="F48" s="36"/>
      <c r="G48" s="37"/>
      <c r="J48" s="26"/>
      <c r="K48" s="27"/>
      <c r="L48" s="27"/>
      <c r="M48" s="28"/>
    </row>
    <row r="49" spans="1:13" ht="13.5" thickBot="1">
      <c r="A49" s="38"/>
      <c r="B49" s="39"/>
      <c r="C49" s="39"/>
      <c r="D49" s="39"/>
      <c r="E49" s="39"/>
      <c r="F49" s="39"/>
      <c r="G49" s="40"/>
      <c r="J49" s="29"/>
      <c r="K49" s="30"/>
      <c r="L49" s="30"/>
      <c r="M49" s="31"/>
    </row>
    <row r="50" ht="13.5" thickTop="1"/>
    <row r="51" ht="13.5" thickBot="1"/>
    <row r="52" spans="1:15" ht="13.5" thickTop="1">
      <c r="A52" s="32" t="s">
        <v>2</v>
      </c>
      <c r="B52" s="33"/>
      <c r="C52" s="33"/>
      <c r="D52" s="33"/>
      <c r="E52" s="33"/>
      <c r="F52" s="33"/>
      <c r="G52" s="34"/>
      <c r="K52" s="10" t="s">
        <v>11</v>
      </c>
      <c r="L52" s="11"/>
      <c r="N52" s="10" t="s">
        <v>13</v>
      </c>
      <c r="O52" s="11"/>
    </row>
    <row r="53" spans="1:15" ht="13.5" thickBot="1">
      <c r="A53" s="35"/>
      <c r="B53" s="36"/>
      <c r="C53" s="36"/>
      <c r="D53" s="36"/>
      <c r="E53" s="36"/>
      <c r="F53" s="36"/>
      <c r="G53" s="37"/>
      <c r="K53" s="12"/>
      <c r="L53" s="13"/>
      <c r="N53" s="12"/>
      <c r="O53" s="13"/>
    </row>
    <row r="54" spans="1:7" ht="14.25" thickBot="1" thickTop="1">
      <c r="A54" s="35"/>
      <c r="B54" s="36"/>
      <c r="C54" s="36"/>
      <c r="D54" s="36"/>
      <c r="E54" s="36"/>
      <c r="F54" s="36"/>
      <c r="G54" s="37"/>
    </row>
    <row r="55" spans="1:15" ht="13.5" thickTop="1">
      <c r="A55" s="35"/>
      <c r="B55" s="36"/>
      <c r="C55" s="36"/>
      <c r="D55" s="36"/>
      <c r="E55" s="36"/>
      <c r="F55" s="36"/>
      <c r="G55" s="37"/>
      <c r="K55" s="10" t="s">
        <v>12</v>
      </c>
      <c r="L55" s="11"/>
      <c r="N55" s="10" t="s">
        <v>14</v>
      </c>
      <c r="O55" s="11"/>
    </row>
    <row r="56" spans="1:15" ht="13.5" thickBot="1">
      <c r="A56" s="66"/>
      <c r="B56" s="67"/>
      <c r="C56" s="67"/>
      <c r="D56" s="67"/>
      <c r="E56" s="67"/>
      <c r="F56" s="67"/>
      <c r="G56" s="68"/>
      <c r="K56" s="12"/>
      <c r="L56" s="13"/>
      <c r="N56" s="12"/>
      <c r="O56" s="13"/>
    </row>
    <row r="57" ht="13.5" thickTop="1"/>
    <row r="58" ht="13.5" thickBot="1"/>
    <row r="59" spans="1:13" ht="14.25" thickBot="1" thickTop="1">
      <c r="A59" s="32" t="s">
        <v>3</v>
      </c>
      <c r="B59" s="55"/>
      <c r="C59" s="55"/>
      <c r="D59" s="55"/>
      <c r="E59" s="55"/>
      <c r="F59" s="55"/>
      <c r="G59" s="56"/>
      <c r="J59" s="3"/>
      <c r="K59" s="10" t="s">
        <v>15</v>
      </c>
      <c r="L59" s="11"/>
      <c r="M59" s="3"/>
    </row>
    <row r="60" spans="1:15" ht="14.25" thickBot="1" thickTop="1">
      <c r="A60" s="57"/>
      <c r="B60" s="58"/>
      <c r="C60" s="58"/>
      <c r="D60" s="58"/>
      <c r="E60" s="58"/>
      <c r="F60" s="58"/>
      <c r="G60" s="59"/>
      <c r="J60" s="3"/>
      <c r="K60" s="12"/>
      <c r="L60" s="13"/>
      <c r="M60" s="3"/>
      <c r="N60" s="10" t="s">
        <v>17</v>
      </c>
      <c r="O60" s="11"/>
    </row>
    <row r="61" spans="1:15" ht="14.25" thickBot="1" thickTop="1">
      <c r="A61" s="57"/>
      <c r="B61" s="58"/>
      <c r="C61" s="58"/>
      <c r="D61" s="58"/>
      <c r="E61" s="58"/>
      <c r="F61" s="58"/>
      <c r="G61" s="59"/>
      <c r="J61" s="3"/>
      <c r="K61" s="3"/>
      <c r="L61" s="3"/>
      <c r="M61" s="3"/>
      <c r="N61" s="12"/>
      <c r="O61" s="13"/>
    </row>
    <row r="62" spans="1:13" ht="13.5" thickTop="1">
      <c r="A62" s="57"/>
      <c r="B62" s="58"/>
      <c r="C62" s="58"/>
      <c r="D62" s="58"/>
      <c r="E62" s="58"/>
      <c r="F62" s="58"/>
      <c r="G62" s="59"/>
      <c r="J62" s="3"/>
      <c r="K62" s="10" t="s">
        <v>16</v>
      </c>
      <c r="L62" s="11"/>
      <c r="M62" s="3"/>
    </row>
    <row r="63" spans="1:13" ht="13.5" thickBot="1">
      <c r="A63" s="60"/>
      <c r="B63" s="61"/>
      <c r="C63" s="61"/>
      <c r="D63" s="61"/>
      <c r="E63" s="61"/>
      <c r="F63" s="61"/>
      <c r="G63" s="62"/>
      <c r="J63" s="3"/>
      <c r="K63" s="12"/>
      <c r="L63" s="13"/>
      <c r="M63" s="3"/>
    </row>
    <row r="64" ht="13.5" thickTop="1"/>
    <row r="65" ht="13.5" thickBot="1"/>
    <row r="66" spans="1:13" ht="17.25" thickBot="1" thickTop="1">
      <c r="A66" s="32" t="s">
        <v>4</v>
      </c>
      <c r="B66" s="33"/>
      <c r="C66" s="33"/>
      <c r="D66" s="33"/>
      <c r="E66" s="33"/>
      <c r="F66" s="33"/>
      <c r="G66" s="34"/>
      <c r="J66" s="5"/>
      <c r="K66" s="41" t="s">
        <v>19</v>
      </c>
      <c r="L66" s="42"/>
      <c r="M66" s="5"/>
    </row>
    <row r="67" spans="1:13" ht="17.25" thickBot="1" thickTop="1">
      <c r="A67" s="35"/>
      <c r="B67" s="36"/>
      <c r="C67" s="36"/>
      <c r="D67" s="36"/>
      <c r="E67" s="36"/>
      <c r="F67" s="36"/>
      <c r="G67" s="37"/>
      <c r="J67" s="5"/>
      <c r="K67" s="5"/>
      <c r="L67" s="5"/>
      <c r="M67" s="5"/>
    </row>
    <row r="68" spans="1:13" ht="17.25" thickBot="1" thickTop="1">
      <c r="A68" s="35"/>
      <c r="B68" s="36"/>
      <c r="C68" s="36"/>
      <c r="D68" s="36"/>
      <c r="E68" s="36"/>
      <c r="F68" s="36"/>
      <c r="G68" s="37"/>
      <c r="J68" s="5"/>
      <c r="K68" s="41" t="s">
        <v>20</v>
      </c>
      <c r="L68" s="42"/>
      <c r="M68" s="5"/>
    </row>
    <row r="69" spans="1:13" ht="17.25" thickBot="1" thickTop="1">
      <c r="A69" s="35"/>
      <c r="B69" s="36"/>
      <c r="C69" s="36"/>
      <c r="D69" s="36"/>
      <c r="E69" s="36"/>
      <c r="F69" s="36"/>
      <c r="G69" s="37"/>
      <c r="J69" s="5"/>
      <c r="K69" s="5"/>
      <c r="L69" s="5"/>
      <c r="M69" s="5"/>
    </row>
    <row r="70" spans="1:13" ht="17.25" thickBot="1" thickTop="1">
      <c r="A70" s="38"/>
      <c r="B70" s="39"/>
      <c r="C70" s="39"/>
      <c r="D70" s="39"/>
      <c r="E70" s="39"/>
      <c r="F70" s="39"/>
      <c r="G70" s="40"/>
      <c r="J70" s="5"/>
      <c r="K70" s="41" t="s">
        <v>21</v>
      </c>
      <c r="L70" s="42"/>
      <c r="M70" s="5"/>
    </row>
    <row r="71" ht="13.5" thickTop="1"/>
    <row r="72" ht="13.5" thickBot="1"/>
    <row r="73" spans="1:11" ht="13.5" thickTop="1">
      <c r="A73" s="32" t="s">
        <v>5</v>
      </c>
      <c r="B73" s="33"/>
      <c r="C73" s="33"/>
      <c r="D73" s="33"/>
      <c r="E73" s="33"/>
      <c r="F73" s="33"/>
      <c r="G73" s="34"/>
      <c r="K73" t="s">
        <v>23</v>
      </c>
    </row>
    <row r="74" spans="1:7" ht="12.75">
      <c r="A74" s="35"/>
      <c r="B74" s="36"/>
      <c r="C74" s="36"/>
      <c r="D74" s="36"/>
      <c r="E74" s="36"/>
      <c r="F74" s="36"/>
      <c r="G74" s="37"/>
    </row>
    <row r="75" spans="1:7" ht="12.75">
      <c r="A75" s="35"/>
      <c r="B75" s="36"/>
      <c r="C75" s="36"/>
      <c r="D75" s="36"/>
      <c r="E75" s="36"/>
      <c r="F75" s="36"/>
      <c r="G75" s="37"/>
    </row>
    <row r="76" spans="1:12" ht="18">
      <c r="A76" s="35"/>
      <c r="B76" s="36"/>
      <c r="C76" s="36"/>
      <c r="D76" s="36"/>
      <c r="E76" s="36"/>
      <c r="F76" s="36"/>
      <c r="G76" s="37"/>
      <c r="K76" t="s">
        <v>24</v>
      </c>
      <c r="L76" s="4" t="s">
        <v>18</v>
      </c>
    </row>
    <row r="77" spans="1:7" ht="13.5" thickBot="1">
      <c r="A77" s="38"/>
      <c r="B77" s="39"/>
      <c r="C77" s="39"/>
      <c r="D77" s="39"/>
      <c r="E77" s="39"/>
      <c r="F77" s="39"/>
      <c r="G77" s="40"/>
    </row>
    <row r="78" ht="13.5" thickTop="1"/>
    <row r="79" ht="12.75">
      <c r="K79" t="s">
        <v>25</v>
      </c>
    </row>
    <row r="81" ht="18">
      <c r="M81" s="4" t="s">
        <v>18</v>
      </c>
    </row>
  </sheetData>
  <sheetProtection/>
  <mergeCells count="31">
    <mergeCell ref="C6:E7"/>
    <mergeCell ref="J6:L7"/>
    <mergeCell ref="A9:G13"/>
    <mergeCell ref="A16:G20"/>
    <mergeCell ref="J9:M13"/>
    <mergeCell ref="J16:M20"/>
    <mergeCell ref="A59:G63"/>
    <mergeCell ref="A30:G34"/>
    <mergeCell ref="A37:G42"/>
    <mergeCell ref="A45:G49"/>
    <mergeCell ref="A52:G56"/>
    <mergeCell ref="K62:L63"/>
    <mergeCell ref="K66:L66"/>
    <mergeCell ref="K37:M38"/>
    <mergeCell ref="K39:M40"/>
    <mergeCell ref="K41:M42"/>
    <mergeCell ref="J45:M49"/>
    <mergeCell ref="A66:G70"/>
    <mergeCell ref="A73:G77"/>
    <mergeCell ref="K68:L68"/>
    <mergeCell ref="K70:L70"/>
    <mergeCell ref="N60:O61"/>
    <mergeCell ref="K59:L60"/>
    <mergeCell ref="C2:I4"/>
    <mergeCell ref="N52:O53"/>
    <mergeCell ref="N55:O56"/>
    <mergeCell ref="K52:L53"/>
    <mergeCell ref="K55:L56"/>
    <mergeCell ref="J23:M27"/>
    <mergeCell ref="J30:M34"/>
    <mergeCell ref="A23:G27"/>
  </mergeCells>
  <conditionalFormatting sqref="C2:I4">
    <cfRule type="cellIs" priority="1" dxfId="0" operator="equal" stopIfTrue="1">
      <formula>"Введите имя и фамилию"</formula>
    </cfRule>
    <cfRule type="cellIs" priority="2" dxfId="1" operator="notEqual" stopIfTrue="1">
      <formula>"Введите имя и фамилию"</formula>
    </cfRule>
  </conditionalFormatting>
  <printOptions/>
  <pageMargins left="0.75" right="0.75" top="1" bottom="1" header="0.5" footer="0.5"/>
  <pageSetup horizontalDpi="600" verticalDpi="600" orientation="portrait" paperSize="9" r:id="rId9"/>
  <legacyDrawing r:id="rId8"/>
  <oleObjects>
    <oleObject progId="Equation.3" shapeId="198697" r:id="rId2"/>
    <oleObject progId="Equation.3" shapeId="241431" r:id="rId3"/>
    <oleObject progId="Equation.3" shapeId="333957" r:id="rId4"/>
    <oleObject progId="Equation.3" shapeId="339284" r:id="rId5"/>
    <oleObject progId="Equation.3" shapeId="344112" r:id="rId6"/>
    <oleObject progId="Equation.3" shapeId="507350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40"/>
  <sheetViews>
    <sheetView showGridLines="0" tabSelected="1" workbookViewId="0" topLeftCell="A1">
      <selection activeCell="C1" sqref="C1:D2"/>
    </sheetView>
  </sheetViews>
  <sheetFormatPr defaultColWidth="9.00390625" defaultRowHeight="12.75"/>
  <cols>
    <col min="2" max="2" width="27.25390625" style="0" customWidth="1"/>
    <col min="3" max="3" width="27.125" style="0" customWidth="1"/>
    <col min="4" max="4" width="27.375" style="0" customWidth="1"/>
    <col min="15" max="15" width="10.125" style="0" hidden="1" customWidth="1"/>
  </cols>
  <sheetData>
    <row r="1" spans="1:4" ht="13.5" thickTop="1">
      <c r="A1" s="8"/>
      <c r="B1" s="95" t="s">
        <v>33</v>
      </c>
      <c r="C1" s="95">
        <f>Тест!C2</f>
        <v>0</v>
      </c>
      <c r="D1" s="97"/>
    </row>
    <row r="2" spans="1:4" ht="13.5" thickBot="1">
      <c r="A2" s="8"/>
      <c r="B2" s="96"/>
      <c r="C2" s="96"/>
      <c r="D2" s="98"/>
    </row>
    <row r="3" spans="1:4" ht="14.25" thickBot="1" thickTop="1">
      <c r="A3" s="8"/>
      <c r="B3" s="8"/>
      <c r="C3" s="8"/>
      <c r="D3" s="8"/>
    </row>
    <row r="4" spans="1:4" ht="13.5" thickTop="1">
      <c r="A4" s="8"/>
      <c r="B4" s="107" t="s">
        <v>8</v>
      </c>
      <c r="C4" s="108" t="s">
        <v>34</v>
      </c>
      <c r="D4" s="93" t="s">
        <v>35</v>
      </c>
    </row>
    <row r="5" spans="1:4" ht="13.5" thickBot="1">
      <c r="A5" s="8"/>
      <c r="B5" s="103"/>
      <c r="C5" s="105"/>
      <c r="D5" s="94"/>
    </row>
    <row r="6" spans="1:4" ht="13.5" customHeight="1" thickTop="1">
      <c r="A6" s="8"/>
      <c r="B6" s="103">
        <v>1</v>
      </c>
      <c r="C6" s="105">
        <f>IF(Лист3!C18=0,Тест!J9,"")</f>
      </c>
      <c r="D6" s="110">
        <f>IF(C6="","",IF(C6&lt;&gt;52,52,IF(C6=52,"")))</f>
      </c>
    </row>
    <row r="7" spans="1:4" ht="13.5" customHeight="1" thickBot="1">
      <c r="A7" s="8"/>
      <c r="B7" s="109"/>
      <c r="C7" s="105"/>
      <c r="D7" s="111"/>
    </row>
    <row r="8" spans="1:4" ht="13.5" thickTop="1">
      <c r="A8" s="8"/>
      <c r="B8" s="103">
        <v>2</v>
      </c>
      <c r="C8" s="105">
        <f>IF(Лист3!C18=0,Тест!J16,"")</f>
      </c>
      <c r="D8" s="110">
        <f>IF(C8="","",IF(C8&lt;&gt;8,8,IF(C8=8,"")))</f>
      </c>
    </row>
    <row r="9" spans="1:4" ht="13.5" thickBot="1">
      <c r="A9" s="8"/>
      <c r="B9" s="103"/>
      <c r="C9" s="105"/>
      <c r="D9" s="111"/>
    </row>
    <row r="10" spans="1:4" ht="13.5" thickTop="1">
      <c r="A10" s="8"/>
      <c r="B10" s="103">
        <v>3</v>
      </c>
      <c r="C10" s="105">
        <f>IF(Лист3!C18=0,Тест!J23,"")</f>
      </c>
      <c r="D10" s="110">
        <f>IF(C10="","",IF(C10&lt;&gt;11,11,IF(C10=11,"")))</f>
      </c>
    </row>
    <row r="11" spans="1:4" ht="13.5" thickBot="1">
      <c r="A11" s="8"/>
      <c r="B11" s="103"/>
      <c r="C11" s="105"/>
      <c r="D11" s="111"/>
    </row>
    <row r="12" spans="1:4" ht="13.5" thickTop="1">
      <c r="A12" s="8"/>
      <c r="B12" s="103">
        <v>4</v>
      </c>
      <c r="C12" s="105">
        <f>IF(Лист3!C18=0,Тест!J30,"")</f>
      </c>
      <c r="D12" s="110">
        <f>IF(C12="","",IF(C12&lt;&gt;-8,-8,IF(C12=-8,"")))</f>
      </c>
    </row>
    <row r="13" spans="1:4" ht="13.5" thickBot="1">
      <c r="A13" s="8"/>
      <c r="B13" s="103"/>
      <c r="C13" s="105"/>
      <c r="D13" s="111"/>
    </row>
    <row r="14" spans="1:4" ht="13.5" thickTop="1">
      <c r="A14" s="8"/>
      <c r="B14" s="103">
        <v>5</v>
      </c>
      <c r="C14" s="105">
        <f>IF(Лист3!C18&lt;&gt;0,"",IF(Лист3!I8=1,Тест!K41,IF(Лист3!I8=2,Тест!K39,IF(Лист3!I8=3,Тест!K37))))</f>
      </c>
      <c r="D14" s="110">
        <f>IF(C14="","",IF(C14&lt;&gt;O15,O15,IF(C14=O15,"")))</f>
      </c>
    </row>
    <row r="15" spans="1:15" ht="13.5" thickBot="1">
      <c r="A15" s="8"/>
      <c r="B15" s="103"/>
      <c r="C15" s="105"/>
      <c r="D15" s="111"/>
      <c r="O15" s="6" t="s">
        <v>28</v>
      </c>
    </row>
    <row r="16" spans="1:4" ht="13.5" thickTop="1">
      <c r="A16" s="8"/>
      <c r="B16" s="103">
        <v>6</v>
      </c>
      <c r="C16" s="105">
        <f>IF(Лист3!C18=0,Тест!J45,"")</f>
      </c>
      <c r="D16" s="110">
        <f>IF(C16="","",IF(C16&lt;&gt;O17,O17,IF(C16=O17,"")))</f>
      </c>
    </row>
    <row r="17" spans="1:15" ht="13.5" thickBot="1">
      <c r="A17" s="8"/>
      <c r="B17" s="103"/>
      <c r="C17" s="105"/>
      <c r="D17" s="111"/>
      <c r="O17" s="7" t="str">
        <f>"1 и 2/3"</f>
        <v>1 и 2/3</v>
      </c>
    </row>
    <row r="18" spans="1:4" ht="13.5" thickTop="1">
      <c r="A18" s="8"/>
      <c r="B18" s="103">
        <v>7</v>
      </c>
      <c r="C18" s="105">
        <f>IF(Лист3!C18&lt;&gt;0,"",IF(Лист3!I10=1,Тест!K55,IF(Лист3!I10=2,Тест!K52,IF(Лист3!I10=3,Тест!N52,IF(Лист3!I10=4,Тест!N55)))))</f>
      </c>
      <c r="D18" s="110">
        <f>IF(C18="","",IF(C18&lt;&gt;O19,O19,IF(C18=O19,"")))</f>
      </c>
    </row>
    <row r="19" spans="1:15" ht="13.5" thickBot="1">
      <c r="A19" s="8"/>
      <c r="B19" s="103"/>
      <c r="C19" s="105"/>
      <c r="D19" s="111"/>
      <c r="O19" t="str">
        <f>Тест!K55</f>
        <v>(x³)'=3x²+C</v>
      </c>
    </row>
    <row r="20" spans="1:4" ht="13.5" thickTop="1">
      <c r="A20" s="8"/>
      <c r="B20" s="103">
        <v>8</v>
      </c>
      <c r="C20" s="105">
        <f>IF(Лист3!C18&lt;&gt;0,"",IF(Лист3!I11=1,Тест!K59,IF(Лист3!I11=2,Тест!K62,IF(Лист3!I11=3,Тест!N60))))</f>
      </c>
      <c r="D20" s="110">
        <f>IF(C20="","",IF(C20&lt;&gt;O21,O21,IF(C20=O21,"")))</f>
      </c>
    </row>
    <row r="21" spans="1:15" ht="13.5" thickBot="1">
      <c r="A21" s="8"/>
      <c r="B21" s="103"/>
      <c r="C21" s="105"/>
      <c r="D21" s="111"/>
      <c r="O21" t="str">
        <f>"0 и 2"</f>
        <v>0 и 2</v>
      </c>
    </row>
    <row r="22" spans="1:4" ht="13.5" thickTop="1">
      <c r="A22" s="8"/>
      <c r="B22" s="103">
        <v>9</v>
      </c>
      <c r="C22" s="105">
        <f>IF(Лист3!C18&lt;&gt;0,"",IF(Лист3!I12=1,Тест!K66,IF(Лист3!I12=2,Тест!K68,IF(Лист3!I12=3,Тест!K70))))</f>
      </c>
      <c r="D22" s="110">
        <f>IF(C22="","",IF(C22&lt;&gt;O23,O23,IF(C22=O23,"")))</f>
      </c>
    </row>
    <row r="23" spans="1:15" ht="13.5" thickBot="1">
      <c r="A23" s="8"/>
      <c r="B23" s="103"/>
      <c r="C23" s="105"/>
      <c r="D23" s="111"/>
      <c r="O23" t="str">
        <f>"g(x)&gt;f(x)"</f>
        <v>g(x)&gt;f(x)</v>
      </c>
    </row>
    <row r="24" spans="1:4" ht="13.5" thickTop="1">
      <c r="A24" s="8"/>
      <c r="B24" s="103">
        <v>10</v>
      </c>
      <c r="C24" s="105">
        <f>IF(Лист3!C18&lt;&gt;0,"",IF(Лист3!I13=1,Тест!K76,IF(Лист3!I13=2,Тест!K73,IF(Лист3!I13=3,Тест!K79))))</f>
      </c>
      <c r="D24" s="110">
        <f>IF(C24="","",IF(C24&lt;&gt;O25,O25,IF(C24=O25,"")))</f>
      </c>
    </row>
    <row r="25" spans="1:15" ht="13.5" thickBot="1">
      <c r="A25" s="8"/>
      <c r="B25" s="104"/>
      <c r="C25" s="106"/>
      <c r="D25" s="111"/>
      <c r="O25" t="str">
        <f>Тест!K76</f>
        <v>x³/3+5x</v>
      </c>
    </row>
    <row r="26" spans="1:4" ht="13.5" thickTop="1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100" t="str">
        <f>IF(Лист3!C18&lt;&gt;0,"Нужно ответить на все вопросы","")</f>
        <v>Нужно ответить на все вопросы</v>
      </c>
      <c r="D29" s="101"/>
    </row>
    <row r="30" spans="1:4" ht="12.75">
      <c r="A30" s="8"/>
      <c r="B30" s="8"/>
      <c r="C30" s="100"/>
      <c r="D30" s="101"/>
    </row>
    <row r="31" spans="1:4" ht="12.75">
      <c r="A31" s="8"/>
      <c r="B31" s="8"/>
      <c r="C31" s="99">
        <f>IF(Лист3!C18=0,"Ваша оценка","")</f>
      </c>
      <c r="D31" s="102">
        <f>IF(Лист3!C18&lt;&gt;0,"",IF(Лист3!C16&gt;=9,5,IF(Лист3!C16&gt;=7,4,IF(Лист3!C16&gt;=5,3,IF(Лист3!C16&lt;5,2)))))</f>
      </c>
    </row>
    <row r="32" spans="1:4" ht="12.75">
      <c r="A32" s="8"/>
      <c r="B32" s="8"/>
      <c r="C32" s="99"/>
      <c r="D32" s="102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</sheetData>
  <sheetProtection sheet="1" objects="1" scenarios="1"/>
  <mergeCells count="38">
    <mergeCell ref="D22:D23"/>
    <mergeCell ref="D24:D25"/>
    <mergeCell ref="D14:D15"/>
    <mergeCell ref="D16:D17"/>
    <mergeCell ref="D18:D19"/>
    <mergeCell ref="D20:D21"/>
    <mergeCell ref="D6:D7"/>
    <mergeCell ref="D8:D9"/>
    <mergeCell ref="D10:D11"/>
    <mergeCell ref="D12:D13"/>
    <mergeCell ref="B4:B5"/>
    <mergeCell ref="C4:C5"/>
    <mergeCell ref="B6:B7"/>
    <mergeCell ref="C6:C7"/>
    <mergeCell ref="B8:B9"/>
    <mergeCell ref="B10:B11"/>
    <mergeCell ref="B12:B13"/>
    <mergeCell ref="B14:B15"/>
    <mergeCell ref="C20:C21"/>
    <mergeCell ref="C22:C23"/>
    <mergeCell ref="B16:B17"/>
    <mergeCell ref="B18:B19"/>
    <mergeCell ref="B20:B21"/>
    <mergeCell ref="B22:B23"/>
    <mergeCell ref="C12:C13"/>
    <mergeCell ref="C14:C15"/>
    <mergeCell ref="C16:C17"/>
    <mergeCell ref="C18:C19"/>
    <mergeCell ref="D4:D5"/>
    <mergeCell ref="B1:B2"/>
    <mergeCell ref="C1:D2"/>
    <mergeCell ref="C31:C32"/>
    <mergeCell ref="C29:D30"/>
    <mergeCell ref="D31:D32"/>
    <mergeCell ref="B24:B25"/>
    <mergeCell ref="C24:C25"/>
    <mergeCell ref="C8:C9"/>
    <mergeCell ref="C10:C11"/>
  </mergeCells>
  <conditionalFormatting sqref="C6:C7">
    <cfRule type="cellIs" priority="1" dxfId="2" operator="equal" stopIfTrue="1">
      <formula>52</formula>
    </cfRule>
    <cfRule type="cellIs" priority="2" dxfId="3" operator="notEqual" stopIfTrue="1">
      <formula>52</formula>
    </cfRule>
  </conditionalFormatting>
  <conditionalFormatting sqref="C10:C11">
    <cfRule type="cellIs" priority="3" dxfId="2" operator="equal" stopIfTrue="1">
      <formula>11</formula>
    </cfRule>
    <cfRule type="cellIs" priority="4" dxfId="3" operator="notEqual" stopIfTrue="1">
      <formula>11</formula>
    </cfRule>
  </conditionalFormatting>
  <conditionalFormatting sqref="C12:C13">
    <cfRule type="cellIs" priority="5" dxfId="2" operator="equal" stopIfTrue="1">
      <formula>-8</formula>
    </cfRule>
    <cfRule type="cellIs" priority="6" dxfId="3" operator="notEqual" stopIfTrue="1">
      <formula>-8</formula>
    </cfRule>
  </conditionalFormatting>
  <conditionalFormatting sqref="C14:C15">
    <cfRule type="cellIs" priority="7" dxfId="2" operator="equal" stopIfTrue="1">
      <formula>"-314 sin 314t"</formula>
    </cfRule>
    <cfRule type="cellIs" priority="8" dxfId="3" operator="notEqual" stopIfTrue="1">
      <formula>"'-314 sin 314t"</formula>
    </cfRule>
  </conditionalFormatting>
  <conditionalFormatting sqref="C16:C17">
    <cfRule type="cellIs" priority="9" dxfId="2" operator="equal" stopIfTrue="1">
      <formula>"1 и 2/3"</formula>
    </cfRule>
    <cfRule type="cellIs" priority="10" dxfId="3" operator="notEqual" stopIfTrue="1">
      <formula>"1 и 2/3"</formula>
    </cfRule>
  </conditionalFormatting>
  <conditionalFormatting sqref="C18:C19">
    <cfRule type="cellIs" priority="11" dxfId="2" operator="equal" stopIfTrue="1">
      <formula>$O$19</formula>
    </cfRule>
    <cfRule type="cellIs" priority="12" dxfId="3" operator="notEqual" stopIfTrue="1">
      <formula>$O$19</formula>
    </cfRule>
  </conditionalFormatting>
  <conditionalFormatting sqref="C20:C21">
    <cfRule type="cellIs" priority="13" dxfId="2" operator="equal" stopIfTrue="1">
      <formula>"0 и 2"</formula>
    </cfRule>
    <cfRule type="cellIs" priority="14" dxfId="3" operator="notEqual" stopIfTrue="1">
      <formula>"0 и 2"</formula>
    </cfRule>
  </conditionalFormatting>
  <conditionalFormatting sqref="C22:C23">
    <cfRule type="cellIs" priority="15" dxfId="2" operator="equal" stopIfTrue="1">
      <formula>"g(x)&gt;f(x)"</formula>
    </cfRule>
    <cfRule type="cellIs" priority="16" dxfId="3" operator="notEqual" stopIfTrue="1">
      <formula>"g(x)&gt;f(x)"</formula>
    </cfRule>
  </conditionalFormatting>
  <conditionalFormatting sqref="C24:C25">
    <cfRule type="cellIs" priority="17" dxfId="2" operator="equal" stopIfTrue="1">
      <formula>$O$25</formula>
    </cfRule>
    <cfRule type="cellIs" priority="18" dxfId="3" operator="notEqual" stopIfTrue="1">
      <formula>$O$25</formula>
    </cfRule>
  </conditionalFormatting>
  <conditionalFormatting sqref="D6:D7">
    <cfRule type="cellIs" priority="19" dxfId="2" operator="equal" stopIfTrue="1">
      <formula>52</formula>
    </cfRule>
    <cfRule type="cellIs" priority="20" dxfId="0" operator="notEqual" stopIfTrue="1">
      <formula>52</formula>
    </cfRule>
  </conditionalFormatting>
  <conditionalFormatting sqref="C8:C9">
    <cfRule type="cellIs" priority="21" dxfId="2" operator="equal" stopIfTrue="1">
      <formula>8</formula>
    </cfRule>
    <cfRule type="cellIs" priority="22" dxfId="3" operator="notEqual" stopIfTrue="1">
      <formula>8</formula>
    </cfRule>
  </conditionalFormatting>
  <conditionalFormatting sqref="D8:D9">
    <cfRule type="cellIs" priority="23" dxfId="2" operator="equal" stopIfTrue="1">
      <formula>8</formula>
    </cfRule>
    <cfRule type="cellIs" priority="24" dxfId="0" operator="notEqual" stopIfTrue="1">
      <formula>8</formula>
    </cfRule>
  </conditionalFormatting>
  <conditionalFormatting sqref="D10:D11">
    <cfRule type="cellIs" priority="25" dxfId="2" operator="equal" stopIfTrue="1">
      <formula>11</formula>
    </cfRule>
    <cfRule type="cellIs" priority="26" dxfId="0" operator="notEqual" stopIfTrue="1">
      <formula>11</formula>
    </cfRule>
  </conditionalFormatting>
  <conditionalFormatting sqref="D12:D13">
    <cfRule type="cellIs" priority="27" dxfId="2" operator="equal" stopIfTrue="1">
      <formula>-8</formula>
    </cfRule>
    <cfRule type="cellIs" priority="28" dxfId="0" operator="notEqual" stopIfTrue="1">
      <formula>-8</formula>
    </cfRule>
  </conditionalFormatting>
  <conditionalFormatting sqref="D14:D15">
    <cfRule type="cellIs" priority="29" dxfId="2" operator="equal" stopIfTrue="1">
      <formula>$O$15</formula>
    </cfRule>
    <cfRule type="cellIs" priority="30" dxfId="0" operator="notEqual" stopIfTrue="1">
      <formula>$O$15</formula>
    </cfRule>
  </conditionalFormatting>
  <conditionalFormatting sqref="D16:D17">
    <cfRule type="cellIs" priority="31" dxfId="2" operator="equal" stopIfTrue="1">
      <formula>$O$17</formula>
    </cfRule>
    <cfRule type="cellIs" priority="32" dxfId="0" operator="notEqual" stopIfTrue="1">
      <formula>$O$17</formula>
    </cfRule>
  </conditionalFormatting>
  <conditionalFormatting sqref="D18:D19">
    <cfRule type="cellIs" priority="33" dxfId="2" operator="equal" stopIfTrue="1">
      <formula>$O$19</formula>
    </cfRule>
    <cfRule type="cellIs" priority="34" dxfId="0" operator="notEqual" stopIfTrue="1">
      <formula>$O$19</formula>
    </cfRule>
  </conditionalFormatting>
  <conditionalFormatting sqref="D20:D21">
    <cfRule type="cellIs" priority="35" dxfId="2" operator="equal" stopIfTrue="1">
      <formula>$O$21</formula>
    </cfRule>
    <cfRule type="cellIs" priority="36" dxfId="0" operator="notEqual" stopIfTrue="1">
      <formula>$O$21</formula>
    </cfRule>
  </conditionalFormatting>
  <conditionalFormatting sqref="D22:D23">
    <cfRule type="cellIs" priority="37" dxfId="2" operator="equal" stopIfTrue="1">
      <formula>$O$23</formula>
    </cfRule>
    <cfRule type="cellIs" priority="38" dxfId="0" operator="notEqual" stopIfTrue="1">
      <formula>$O$23</formula>
    </cfRule>
  </conditionalFormatting>
  <conditionalFormatting sqref="D24:D25">
    <cfRule type="cellIs" priority="39" dxfId="2" operator="equal" stopIfTrue="1">
      <formula>$O$25</formula>
    </cfRule>
    <cfRule type="cellIs" priority="40" dxfId="0" operator="notEqual" stopIfTrue="1">
      <formula>$O$25</formula>
    </cfRule>
  </conditionalFormatting>
  <conditionalFormatting sqref="C29:C30">
    <cfRule type="cellIs" priority="41" dxfId="4" operator="equal" stopIfTrue="1">
      <formula>"Нужно ответить на все вопросы"</formula>
    </cfRule>
  </conditionalFormatting>
  <conditionalFormatting sqref="C31:C32">
    <cfRule type="cellIs" priority="42" dxfId="2" operator="equal" stopIfTrue="1">
      <formula>"Ваша оценка"</formula>
    </cfRule>
  </conditionalFormatting>
  <conditionalFormatting sqref="D31:D32">
    <cfRule type="cellIs" priority="43" dxfId="2" operator="between" stopIfTrue="1">
      <formula>2</formula>
      <formula>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I30"/>
  <sheetViews>
    <sheetView workbookViewId="0" topLeftCell="A1">
      <selection activeCell="H11" sqref="H11"/>
    </sheetView>
  </sheetViews>
  <sheetFormatPr defaultColWidth="9.00390625" defaultRowHeight="12.75"/>
  <cols>
    <col min="10" max="10" width="10.25390625" style="0" bestFit="1" customWidth="1"/>
  </cols>
  <sheetData>
    <row r="3" spans="2:3" ht="12.75">
      <c r="B3" s="2" t="s">
        <v>8</v>
      </c>
      <c r="C3" s="2" t="s">
        <v>9</v>
      </c>
    </row>
    <row r="4" spans="2:3" ht="12.75">
      <c r="B4" s="2">
        <v>1</v>
      </c>
      <c r="C4" s="2">
        <f>IF(Тест!J9=52,1,0)</f>
        <v>0</v>
      </c>
    </row>
    <row r="5" spans="2:3" ht="12.75">
      <c r="B5" s="2">
        <v>2</v>
      </c>
      <c r="C5" s="2">
        <f>IF(Тест!J16=8,1,0)</f>
        <v>0</v>
      </c>
    </row>
    <row r="6" spans="2:3" ht="12.75">
      <c r="B6" s="2">
        <v>3</v>
      </c>
      <c r="C6" s="2">
        <f>IF(Тест!J23=11,1,0)</f>
        <v>0</v>
      </c>
    </row>
    <row r="7" spans="2:3" ht="12.75">
      <c r="B7" s="2">
        <v>4</v>
      </c>
      <c r="C7" s="2">
        <f>IF(Тест!J30=-8,1,0)</f>
        <v>0</v>
      </c>
    </row>
    <row r="8" spans="2:9" ht="12.75">
      <c r="B8" s="2">
        <v>5</v>
      </c>
      <c r="C8" s="2">
        <f>IF(AND(H8=0,D8=TRUE),1,0)</f>
        <v>0</v>
      </c>
      <c r="D8" t="b">
        <v>0</v>
      </c>
      <c r="E8" t="b">
        <v>0</v>
      </c>
      <c r="F8" t="b">
        <v>0</v>
      </c>
      <c r="H8">
        <f>COUNTIF(E8:F8,TRUE)</f>
        <v>0</v>
      </c>
      <c r="I8" t="e">
        <f>MATCH(TRUE,D8:F8,0)</f>
        <v>#N/A</v>
      </c>
    </row>
    <row r="9" spans="2:3" ht="12.75">
      <c r="B9" s="2">
        <v>6</v>
      </c>
      <c r="C9" s="2">
        <f>IF(Тест!J45="1 и 2/3",1,0)</f>
        <v>0</v>
      </c>
    </row>
    <row r="10" spans="2:9" ht="12.75">
      <c r="B10" s="2">
        <v>7</v>
      </c>
      <c r="C10" s="2">
        <f>IF(AND(H10=0,D10=TRUE),1,0)</f>
        <v>0</v>
      </c>
      <c r="D10" t="b">
        <v>0</v>
      </c>
      <c r="E10" t="b">
        <v>0</v>
      </c>
      <c r="F10" t="b">
        <v>0</v>
      </c>
      <c r="G10" t="b">
        <v>0</v>
      </c>
      <c r="H10">
        <f>COUNTIF(E10:G10,TRUE)</f>
        <v>0</v>
      </c>
      <c r="I10" t="e">
        <f>MATCH(TRUE,D10:G10,0)</f>
        <v>#N/A</v>
      </c>
    </row>
    <row r="11" spans="2:9" ht="12.75">
      <c r="B11" s="2">
        <v>8</v>
      </c>
      <c r="C11" s="2">
        <f>IF(AND(H11=0,D11=TRUE),1,0)</f>
        <v>0</v>
      </c>
      <c r="D11" t="b">
        <v>0</v>
      </c>
      <c r="E11" t="b">
        <v>0</v>
      </c>
      <c r="F11" t="b">
        <v>0</v>
      </c>
      <c r="H11">
        <f>COUNTIF(E11:F11,TRUE)</f>
        <v>0</v>
      </c>
      <c r="I11" t="e">
        <f>MATCH(TRUE,D11:F11,0)</f>
        <v>#N/A</v>
      </c>
    </row>
    <row r="12" spans="2:9" ht="12.75">
      <c r="B12" s="2">
        <v>9</v>
      </c>
      <c r="C12" s="2">
        <f>IF(AND(H12=0,D12=TRUE),1,0)</f>
        <v>0</v>
      </c>
      <c r="D12" t="b">
        <v>0</v>
      </c>
      <c r="E12" t="b">
        <v>0</v>
      </c>
      <c r="F12" t="b">
        <v>0</v>
      </c>
      <c r="H12">
        <f>COUNTIF(E12:F12,TRUE)</f>
        <v>0</v>
      </c>
      <c r="I12" t="e">
        <f>MATCH(TRUE,D12:F12,0)</f>
        <v>#N/A</v>
      </c>
    </row>
    <row r="13" spans="2:9" ht="12.75">
      <c r="B13" s="2">
        <v>10</v>
      </c>
      <c r="C13" s="2">
        <f>IF(AND(H13=0,D13=TRUE),1,0)</f>
        <v>0</v>
      </c>
      <c r="D13" t="b">
        <v>0</v>
      </c>
      <c r="E13" t="b">
        <v>0</v>
      </c>
      <c r="F13" t="b">
        <v>0</v>
      </c>
      <c r="H13">
        <f>COUNTIF(E13:F14,TRUE)</f>
        <v>0</v>
      </c>
      <c r="I13" t="e">
        <f>MATCH(TRUE,D13:F13,0)</f>
        <v>#N/A</v>
      </c>
    </row>
    <row r="16" ht="12.75">
      <c r="C16">
        <f>COUNTIF(C4:C13,1)</f>
        <v>0</v>
      </c>
    </row>
    <row r="18" ht="12.75">
      <c r="C18">
        <f>COUNTIF(C21:C30,TRUE)</f>
        <v>10</v>
      </c>
    </row>
    <row r="20" spans="2:3" ht="12.75">
      <c r="B20" s="2" t="s">
        <v>26</v>
      </c>
      <c r="C20" s="2" t="s">
        <v>27</v>
      </c>
    </row>
    <row r="21" spans="2:3" ht="12.75">
      <c r="B21" s="2">
        <v>1</v>
      </c>
      <c r="C21" s="2" t="b">
        <f>IF(Тест!J9="",TRUE,FALSE)</f>
        <v>1</v>
      </c>
    </row>
    <row r="22" spans="2:3" ht="12.75">
      <c r="B22" s="2">
        <v>2</v>
      </c>
      <c r="C22" s="2" t="b">
        <f>IF(Тест!J16="",TRUE,FALSE)</f>
        <v>1</v>
      </c>
    </row>
    <row r="23" spans="2:3" ht="12.75">
      <c r="B23" s="2">
        <v>3</v>
      </c>
      <c r="C23" s="2" t="b">
        <f>IF(Тест!J23="",TRUE,FALSE)</f>
        <v>1</v>
      </c>
    </row>
    <row r="24" spans="2:3" ht="12.75">
      <c r="B24" s="2">
        <v>4</v>
      </c>
      <c r="C24" s="2" t="b">
        <f>IF(Тест!J30="",TRUE,FALSE)</f>
        <v>1</v>
      </c>
    </row>
    <row r="25" spans="2:3" ht="12.75">
      <c r="B25" s="2">
        <v>5</v>
      </c>
      <c r="C25" s="2" t="b">
        <f>ISNA(I8)</f>
        <v>1</v>
      </c>
    </row>
    <row r="26" spans="2:3" ht="12.75">
      <c r="B26" s="2">
        <v>6</v>
      </c>
      <c r="C26" s="2" t="b">
        <f>IF(Тест!J45="",TRUE,FALSE)</f>
        <v>1</v>
      </c>
    </row>
    <row r="27" spans="2:3" ht="12.75">
      <c r="B27" s="2">
        <v>7</v>
      </c>
      <c r="C27" s="2" t="b">
        <f>ISNA(I10)</f>
        <v>1</v>
      </c>
    </row>
    <row r="28" spans="2:3" ht="12.75">
      <c r="B28" s="2">
        <v>8</v>
      </c>
      <c r="C28" s="2" t="b">
        <f>ISNA(I11)</f>
        <v>1</v>
      </c>
    </row>
    <row r="29" spans="2:3" ht="12.75">
      <c r="B29" s="2">
        <v>9</v>
      </c>
      <c r="C29" s="2" t="b">
        <f>ISNA(I12)</f>
        <v>1</v>
      </c>
    </row>
    <row r="30" spans="2:3" ht="12.75">
      <c r="B30" s="2">
        <v>10</v>
      </c>
      <c r="C30" s="2" t="b">
        <f>ISNA(I13)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2008-11-28T07:49:04Z</cp:lastPrinted>
  <dcterms:created xsi:type="dcterms:W3CDTF">2008-10-21T06:13:34Z</dcterms:created>
  <dcterms:modified xsi:type="dcterms:W3CDTF">2008-11-28T08:01:18Z</dcterms:modified>
  <cp:category/>
  <cp:version/>
  <cp:contentType/>
  <cp:contentStatus/>
</cp:coreProperties>
</file>