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Мониторная запеканка" sheetId="1" r:id="rId1"/>
    <sheet name="Информационный коктель" sheetId="2" r:id="rId2"/>
    <sheet name="Десерт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<sst xmlns="http://schemas.openxmlformats.org/spreadsheetml/2006/main" count="34" uniqueCount="34">
  <si>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Установите соответсвие между объектом и его определением</t>
  </si>
  <si>
    <t>Магистраль</t>
  </si>
  <si>
    <t>Оперативная память</t>
  </si>
  <si>
    <t>Накопитель (дисковод)</t>
  </si>
  <si>
    <t>Звуковая карта</t>
  </si>
  <si>
    <t>Видеокарта</t>
  </si>
  <si>
    <t>Слот</t>
  </si>
  <si>
    <t xml:space="preserve"> Дистрибутив</t>
  </si>
  <si>
    <t>Драйверы</t>
  </si>
  <si>
    <t>Дискета</t>
  </si>
  <si>
    <t>Устройство, производящее считывание и запись информации на соответствующий носитель.</t>
  </si>
  <si>
    <t>Лицензионный программный продукт, который может быть установлен на компьютер пользователя.</t>
  </si>
  <si>
    <t>Разъем на материнской плате компьютера.</t>
  </si>
  <si>
    <t>Многопроводная шина, по которой передаются между компонентами компьютера данные, команды, сигналы управления  в форме последовательностей электрических импульсов.</t>
  </si>
  <si>
    <t>Специальные программы, которые обеспечивают управление работой устройств и согласование информационного обмена с другими устройствами.</t>
  </si>
  <si>
    <t>Гибкий магнитный диск.</t>
  </si>
  <si>
    <t>Устройство для обработки и вывода изображения на экран.</t>
  </si>
  <si>
    <t>Устройство, которое обеспечивает возможность работы с цифровым звуком.</t>
  </si>
  <si>
    <t xml:space="preserve">В ней хранится информация, которая используется в данный момент, то есть все открытые программы.Физически реализована на  БИС. </t>
  </si>
  <si>
    <t>Устройства ввода</t>
  </si>
  <si>
    <t>Устройства вывода</t>
  </si>
  <si>
    <t>Системный блок</t>
  </si>
  <si>
    <t>Расшифруйте и  рассортируйте устройства по контейнерам.</t>
  </si>
  <si>
    <t>Этот кадр, естественно, оказался испорченным.</t>
  </si>
  <si>
    <t xml:space="preserve">Его политический курс ориентировался на либеральные идеи. </t>
  </si>
  <si>
    <t>На форуме было много украинцев и русских — выходцев из бывше­го Советского Союза.</t>
  </si>
  <si>
    <t>Из всех своих пасек Торобов выделял только одну.</t>
  </si>
  <si>
    <t>Для Остапа роль эта оказалась довольно легкой.</t>
  </si>
  <si>
    <t>И только уже будучи на пароме, Нюра вспомнила об этом.</t>
  </si>
  <si>
    <t>А поскольку слово помещик по-местному — бай, то Салима все таки называли.</t>
  </si>
  <si>
    <t>Только после этого Митя понял, где находится на диске так назы­ваемая "таблица размещения файлов".</t>
  </si>
  <si>
    <t>Мы начали с ним разговор о ботанике, а закончили – о политике.</t>
  </si>
  <si>
    <t>В предложениях спрятано ключевое слово найдите его и вы прочитаете сообщение.</t>
  </si>
  <si>
    <t>адрес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</si>
</sst>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i/>
      <sz val="18"/>
      <color indexed="12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0"/>
      <name val="Arial Cyr"/>
      <family val="0"/>
    </font>
    <font>
      <b/>
      <i/>
      <sz val="12"/>
      <color indexed="12"/>
      <name val="Arial Cyr"/>
      <family val="0"/>
    </font>
    <font>
      <b/>
      <i/>
      <sz val="20"/>
      <color indexed="16"/>
      <name val="Times New Roman"/>
      <family val="1"/>
    </font>
    <font>
      <b/>
      <i/>
      <sz val="16"/>
      <color indexed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top"/>
    </xf>
    <xf numFmtId="0" fontId="9" fillId="5" borderId="3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10" fillId="7" borderId="5" xfId="0" applyFont="1" applyFill="1" applyBorder="1" applyAlignment="1">
      <alignment/>
    </xf>
    <xf numFmtId="0" fontId="11" fillId="8" borderId="3" xfId="0" applyFont="1" applyFill="1" applyBorder="1" applyAlignment="1">
      <alignment/>
    </xf>
    <xf numFmtId="0" fontId="11" fillId="8" borderId="4" xfId="0" applyFont="1" applyFill="1" applyBorder="1" applyAlignment="1">
      <alignment/>
    </xf>
    <xf numFmtId="0" fontId="11" fillId="8" borderId="5" xfId="0" applyFont="1" applyFill="1" applyBorder="1" applyAlignment="1">
      <alignment/>
    </xf>
    <xf numFmtId="0" fontId="5" fillId="5" borderId="6" xfId="0" applyFont="1" applyFill="1" applyBorder="1" applyAlignment="1" applyProtection="1">
      <alignment/>
      <protection locked="0"/>
    </xf>
    <xf numFmtId="0" fontId="5" fillId="5" borderId="7" xfId="0" applyFont="1" applyFill="1" applyBorder="1" applyAlignment="1" applyProtection="1">
      <alignment/>
      <protection locked="0"/>
    </xf>
    <xf numFmtId="0" fontId="5" fillId="5" borderId="8" xfId="0" applyFont="1" applyFill="1" applyBorder="1" applyAlignment="1" applyProtection="1">
      <alignment/>
      <protection locked="0"/>
    </xf>
    <xf numFmtId="0" fontId="5" fillId="7" borderId="6" xfId="0" applyFont="1" applyFill="1" applyBorder="1" applyAlignment="1" applyProtection="1">
      <alignment/>
      <protection locked="0"/>
    </xf>
    <xf numFmtId="0" fontId="5" fillId="7" borderId="7" xfId="0" applyFont="1" applyFill="1" applyBorder="1" applyAlignment="1" applyProtection="1">
      <alignment/>
      <protection locked="0"/>
    </xf>
    <xf numFmtId="0" fontId="5" fillId="7" borderId="8" xfId="0" applyFont="1" applyFill="1" applyBorder="1" applyAlignment="1" applyProtection="1">
      <alignment/>
      <protection locked="0"/>
    </xf>
    <xf numFmtId="0" fontId="5" fillId="8" borderId="6" xfId="0" applyFont="1" applyFill="1" applyBorder="1" applyAlignment="1" applyProtection="1">
      <alignment/>
      <protection locked="0"/>
    </xf>
    <xf numFmtId="0" fontId="5" fillId="8" borderId="7" xfId="0" applyFont="1" applyFill="1" applyBorder="1" applyAlignment="1" applyProtection="1">
      <alignment/>
      <protection locked="0"/>
    </xf>
    <xf numFmtId="0" fontId="5" fillId="8" borderId="8" xfId="0" applyFont="1" applyFill="1" applyBorder="1" applyAlignment="1" applyProtection="1">
      <alignment/>
      <protection locked="0"/>
    </xf>
    <xf numFmtId="0" fontId="5" fillId="9" borderId="9" xfId="0" applyFont="1" applyFill="1" applyBorder="1" applyAlignment="1" applyProtection="1">
      <alignment/>
      <protection hidden="1"/>
    </xf>
    <xf numFmtId="0" fontId="5" fillId="9" borderId="10" xfId="0" applyFont="1" applyFill="1" applyBorder="1" applyAlignment="1" applyProtection="1">
      <alignment/>
      <protection hidden="1"/>
    </xf>
    <xf numFmtId="0" fontId="5" fillId="9" borderId="11" xfId="0" applyFont="1" applyFill="1" applyBorder="1" applyAlignment="1" applyProtection="1">
      <alignment/>
      <protection hidden="1"/>
    </xf>
    <xf numFmtId="0" fontId="7" fillId="10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7" fillId="11" borderId="0" xfId="0" applyFont="1" applyFill="1" applyAlignment="1">
      <alignment horizontal="left" indent="1"/>
    </xf>
    <xf numFmtId="0" fontId="7" fillId="12" borderId="12" xfId="0" applyFont="1" applyFill="1" applyBorder="1" applyAlignment="1" applyProtection="1">
      <alignment horizontal="left" indent="1"/>
      <protection hidden="1"/>
    </xf>
    <xf numFmtId="0" fontId="7" fillId="12" borderId="13" xfId="0" applyFont="1" applyFill="1" applyBorder="1" applyAlignment="1" applyProtection="1">
      <alignment horizontal="left"/>
      <protection hidden="1"/>
    </xf>
    <xf numFmtId="0" fontId="7" fillId="12" borderId="14" xfId="0" applyFont="1" applyFill="1" applyBorder="1" applyAlignment="1" applyProtection="1">
      <alignment horizontal="left"/>
      <protection hidden="1"/>
    </xf>
    <xf numFmtId="0" fontId="7" fillId="12" borderId="15" xfId="0" applyFont="1" applyFill="1" applyBorder="1" applyAlignment="1" applyProtection="1">
      <alignment horizontal="left" indent="1"/>
      <protection hidden="1"/>
    </xf>
    <xf numFmtId="0" fontId="7" fillId="12" borderId="0" xfId="0" applyFont="1" applyFill="1" applyBorder="1" applyAlignment="1" applyProtection="1">
      <alignment horizontal="left"/>
      <protection hidden="1"/>
    </xf>
    <xf numFmtId="0" fontId="7" fillId="12" borderId="16" xfId="0" applyFont="1" applyFill="1" applyBorder="1" applyAlignment="1" applyProtection="1">
      <alignment horizontal="left"/>
      <protection hidden="1"/>
    </xf>
    <xf numFmtId="0" fontId="7" fillId="12" borderId="17" xfId="0" applyFont="1" applyFill="1" applyBorder="1" applyAlignment="1" applyProtection="1">
      <alignment horizontal="left" indent="1"/>
      <protection hidden="1"/>
    </xf>
    <xf numFmtId="0" fontId="7" fillId="12" borderId="18" xfId="0" applyFont="1" applyFill="1" applyBorder="1" applyAlignment="1" applyProtection="1">
      <alignment horizontal="left"/>
      <protection hidden="1"/>
    </xf>
    <xf numFmtId="0" fontId="7" fillId="12" borderId="18" xfId="0" applyFont="1" applyFill="1" applyBorder="1" applyAlignment="1" applyProtection="1">
      <alignment horizontal="right"/>
      <protection hidden="1"/>
    </xf>
    <xf numFmtId="0" fontId="7" fillId="12" borderId="19" xfId="0" applyFont="1" applyFill="1" applyBorder="1" applyAlignment="1" applyProtection="1">
      <alignment horizontal="left"/>
      <protection hidden="1"/>
    </xf>
    <xf numFmtId="0" fontId="7" fillId="8" borderId="2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11" borderId="0" xfId="0" applyFont="1" applyFill="1" applyAlignment="1">
      <alignment horizontal="center"/>
    </xf>
    <xf numFmtId="0" fontId="7" fillId="12" borderId="13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8" zoomScaleNormal="78" workbookViewId="0" topLeftCell="A1">
      <selection activeCell="D10" sqref="D10"/>
    </sheetView>
  </sheetViews>
  <sheetFormatPr defaultColWidth="9.00390625" defaultRowHeight="41.25" customHeight="1"/>
  <cols>
    <col min="1" max="1" width="6.00390625" style="1" customWidth="1"/>
    <col min="2" max="2" width="22.00390625" style="1" customWidth="1"/>
    <col min="3" max="3" width="6.375" style="2" customWidth="1"/>
    <col min="4" max="4" width="5.00390625" style="3" customWidth="1"/>
    <col min="5" max="5" width="6.375" style="3" customWidth="1"/>
    <col min="6" max="6" width="5.25390625" style="4" customWidth="1"/>
    <col min="7" max="7" width="119.125" style="1" customWidth="1"/>
    <col min="8" max="8" width="14.125" style="1" customWidth="1"/>
    <col min="9" max="16384" width="28.25390625" style="1" customWidth="1"/>
  </cols>
  <sheetData>
    <row r="1" spans="1:8" ht="20.25" customHeight="1">
      <c r="A1" s="5"/>
      <c r="B1" s="55" t="s">
        <v>0</v>
      </c>
      <c r="C1" s="55"/>
      <c r="D1" s="55"/>
      <c r="E1" s="55"/>
      <c r="F1" s="55"/>
      <c r="G1" s="55"/>
      <c r="H1" s="5"/>
    </row>
    <row r="2" spans="1:8" ht="16.5" customHeight="1" thickBot="1">
      <c r="A2" s="5"/>
      <c r="B2" s="5"/>
      <c r="C2" s="6"/>
      <c r="D2" s="7"/>
      <c r="E2" s="7"/>
      <c r="F2" s="8"/>
      <c r="G2" s="5"/>
      <c r="H2" s="5"/>
    </row>
    <row r="3" spans="1:8" ht="41.25" customHeight="1" thickBot="1">
      <c r="A3" s="9">
        <v>1</v>
      </c>
      <c r="B3" s="11" t="s">
        <v>1</v>
      </c>
      <c r="C3" s="54" t="str">
        <f>IF(D3=4,"Да","-")</f>
        <v>Да</v>
      </c>
      <c r="D3" s="12">
        <v>4</v>
      </c>
      <c r="E3" s="9"/>
      <c r="F3" s="10">
        <f>IF(D5=1," ",1)</f>
        <v>1</v>
      </c>
      <c r="G3" s="11" t="s">
        <v>10</v>
      </c>
      <c r="H3" s="5"/>
    </row>
    <row r="4" spans="1:8" ht="41.25" customHeight="1" thickBot="1">
      <c r="A4" s="9">
        <v>2</v>
      </c>
      <c r="B4" s="11" t="s">
        <v>2</v>
      </c>
      <c r="C4" s="54" t="str">
        <f>IF(D4=9,"Да","-")</f>
        <v>Да</v>
      </c>
      <c r="D4" s="12">
        <v>9</v>
      </c>
      <c r="E4" s="9"/>
      <c r="F4" s="10">
        <f>IF(D9=2," ",2)</f>
        <v>2</v>
      </c>
      <c r="G4" s="11" t="s">
        <v>11</v>
      </c>
      <c r="H4" s="5"/>
    </row>
    <row r="5" spans="1:8" ht="41.25" customHeight="1" thickBot="1">
      <c r="A5" s="9">
        <v>3</v>
      </c>
      <c r="B5" s="11" t="s">
        <v>3</v>
      </c>
      <c r="C5" s="54" t="str">
        <f>IF(D5=1,"Да","-")</f>
        <v>-</v>
      </c>
      <c r="D5" s="12"/>
      <c r="E5" s="9"/>
      <c r="F5" s="10">
        <f>IF(D8=3," ",3)</f>
        <v>3</v>
      </c>
      <c r="G5" s="11" t="s">
        <v>12</v>
      </c>
      <c r="H5" s="5"/>
    </row>
    <row r="6" spans="1:8" ht="41.25" customHeight="1" thickBot="1">
      <c r="A6" s="9">
        <v>4</v>
      </c>
      <c r="B6" s="11" t="s">
        <v>4</v>
      </c>
      <c r="C6" s="54" t="str">
        <f>IF(D6=8,"Да","-")</f>
        <v>-</v>
      </c>
      <c r="D6" s="12"/>
      <c r="E6" s="9"/>
      <c r="F6" s="10" t="str">
        <f>IF(D3=4," ",4)</f>
        <v> </v>
      </c>
      <c r="G6" s="11" t="s">
        <v>13</v>
      </c>
      <c r="H6" s="5"/>
    </row>
    <row r="7" spans="1:8" ht="41.25" customHeight="1" thickBot="1">
      <c r="A7" s="9">
        <v>5</v>
      </c>
      <c r="B7" s="11" t="s">
        <v>5</v>
      </c>
      <c r="C7" s="54" t="str">
        <f>IF(D7=7,"Да","-")</f>
        <v>-</v>
      </c>
      <c r="D7" s="12"/>
      <c r="E7" s="9"/>
      <c r="F7" s="10">
        <f>IF(D10=5," ",5)</f>
        <v>5</v>
      </c>
      <c r="G7" s="11" t="s">
        <v>14</v>
      </c>
      <c r="H7" s="5"/>
    </row>
    <row r="8" spans="1:8" ht="41.25" customHeight="1" thickBot="1">
      <c r="A8" s="9">
        <v>6</v>
      </c>
      <c r="B8" s="11" t="s">
        <v>6</v>
      </c>
      <c r="C8" s="54" t="str">
        <f>IF(D8=3,"Да","-")</f>
        <v>-</v>
      </c>
      <c r="D8" s="12"/>
      <c r="E8" s="9"/>
      <c r="F8" s="10">
        <f>IF(D11=6," ",6)</f>
        <v>6</v>
      </c>
      <c r="G8" s="11" t="s">
        <v>15</v>
      </c>
      <c r="H8" s="5"/>
    </row>
    <row r="9" spans="1:8" ht="41.25" customHeight="1" thickBot="1">
      <c r="A9" s="9">
        <v>7</v>
      </c>
      <c r="B9" s="11" t="s">
        <v>7</v>
      </c>
      <c r="C9" s="54" t="str">
        <f>IF(D9=2,"Да","-")</f>
        <v>-</v>
      </c>
      <c r="D9" s="12"/>
      <c r="E9" s="9"/>
      <c r="F9" s="10">
        <f>IF(D7=7," ",7)</f>
        <v>7</v>
      </c>
      <c r="G9" s="11" t="s">
        <v>16</v>
      </c>
      <c r="H9" s="5"/>
    </row>
    <row r="10" spans="1:8" ht="41.25" customHeight="1" thickBot="1">
      <c r="A10" s="9">
        <v>8</v>
      </c>
      <c r="B10" s="11" t="s">
        <v>8</v>
      </c>
      <c r="C10" s="54" t="str">
        <f>IF(D10=5,"Да","-")</f>
        <v>-</v>
      </c>
      <c r="D10" s="12"/>
      <c r="E10" s="9"/>
      <c r="F10" s="10">
        <f>IF(D6=8," ",8)</f>
        <v>8</v>
      </c>
      <c r="G10" s="11" t="s">
        <v>17</v>
      </c>
      <c r="H10" s="5"/>
    </row>
    <row r="11" spans="1:8" ht="41.25" customHeight="1" thickBot="1">
      <c r="A11" s="9">
        <v>9</v>
      </c>
      <c r="B11" s="11" t="s">
        <v>9</v>
      </c>
      <c r="C11" s="54" t="str">
        <f>IF(D11=6,"Да","-")</f>
        <v>-</v>
      </c>
      <c r="D11" s="12"/>
      <c r="E11" s="9"/>
      <c r="F11" s="10" t="str">
        <f>IF(D4=9," ",9)</f>
        <v> </v>
      </c>
      <c r="G11" s="11" t="s">
        <v>18</v>
      </c>
      <c r="H11" s="5"/>
    </row>
    <row r="12" spans="1:8" ht="41.25" customHeight="1">
      <c r="A12" s="5"/>
      <c r="B12" s="5"/>
      <c r="C12" s="6"/>
      <c r="D12" s="7"/>
      <c r="E12" s="7"/>
      <c r="F12" s="8"/>
      <c r="G12" s="5"/>
      <c r="H12" s="5"/>
    </row>
  </sheetData>
  <sheetProtection sheet="1" objects="1" scenarios="1" selectLockedCells="1"/>
  <mergeCells count="1">
    <mergeCell ref="B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7" sqref="E7"/>
    </sheetView>
  </sheetViews>
  <sheetFormatPr defaultColWidth="9.00390625" defaultRowHeight="26.25" customHeight="1"/>
  <cols>
    <col min="1" max="1" width="9.125" style="13" customWidth="1"/>
    <col min="2" max="2" width="17.875" style="13" customWidth="1"/>
    <col min="3" max="3" width="12.25390625" style="13" customWidth="1"/>
    <col min="4" max="4" width="5.00390625" style="13" customWidth="1"/>
    <col min="5" max="5" width="18.125" style="13" customWidth="1"/>
    <col min="6" max="6" width="9.125" style="13" customWidth="1"/>
    <col min="7" max="7" width="5.00390625" style="13" customWidth="1"/>
    <col min="8" max="8" width="20.00390625" style="13" customWidth="1"/>
    <col min="9" max="9" width="10.375" style="13" customWidth="1"/>
    <col min="10" max="10" width="5.375" style="13" customWidth="1"/>
    <col min="11" max="11" width="17.125" style="13" customWidth="1"/>
    <col min="12" max="16384" width="9.125" style="13" customWidth="1"/>
  </cols>
  <sheetData>
    <row r="1" spans="1:12" ht="26.25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6.25" customHeight="1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6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6.25" customHeight="1" thickBo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6.25" customHeight="1">
      <c r="A5" s="16">
        <v>1</v>
      </c>
      <c r="B5" s="37" t="str">
        <f>IF(OR($K$7="память",$K$8="память",$K$9="память")," ","тямьпа")</f>
        <v>тямьпа</v>
      </c>
      <c r="C5" s="14"/>
      <c r="D5" s="14"/>
      <c r="E5" s="14"/>
      <c r="F5" s="14"/>
      <c r="G5" s="14"/>
      <c r="H5" s="14"/>
      <c r="I5" s="17"/>
      <c r="J5" s="14"/>
      <c r="K5" s="14"/>
      <c r="L5" s="14"/>
    </row>
    <row r="6" spans="1:12" ht="26.25" customHeight="1" thickBot="1">
      <c r="A6" s="16">
        <v>2</v>
      </c>
      <c r="B6" s="38" t="str">
        <f>IF(OR($K$7="шина",$K$8="шина",$K$9="шина")," ","ниша")</f>
        <v>ниша</v>
      </c>
      <c r="C6" s="14"/>
      <c r="D6" s="56" t="s">
        <v>19</v>
      </c>
      <c r="E6" s="56"/>
      <c r="F6" s="18"/>
      <c r="G6" s="57" t="s">
        <v>20</v>
      </c>
      <c r="H6" s="57"/>
      <c r="I6" s="18"/>
      <c r="J6" s="57" t="s">
        <v>21</v>
      </c>
      <c r="K6" s="57"/>
      <c r="L6" s="14"/>
    </row>
    <row r="7" spans="1:12" ht="26.25" customHeight="1">
      <c r="A7" s="16">
        <v>3</v>
      </c>
      <c r="B7" s="38" t="str">
        <f>IF(OR($E$7="сканер",$E$8="сканер",$E$9="сканер",$E$10="сканер")," ","красен")</f>
        <v>красен</v>
      </c>
      <c r="C7" s="14"/>
      <c r="D7" s="19">
        <v>1</v>
      </c>
      <c r="E7" s="28"/>
      <c r="F7" s="14"/>
      <c r="G7" s="22">
        <v>1</v>
      </c>
      <c r="H7" s="31"/>
      <c r="I7" s="14"/>
      <c r="J7" s="25">
        <v>1</v>
      </c>
      <c r="K7" s="34"/>
      <c r="L7" s="14"/>
    </row>
    <row r="8" spans="1:12" ht="26.25" customHeight="1">
      <c r="A8" s="16">
        <v>4</v>
      </c>
      <c r="B8" s="38" t="str">
        <f>IF(OR($H$7="монитор",$H$8="монитор",$H$9="монитор")," ","трионом")</f>
        <v>трионом</v>
      </c>
      <c r="C8" s="14"/>
      <c r="D8" s="20">
        <v>2</v>
      </c>
      <c r="E8" s="29"/>
      <c r="F8" s="14"/>
      <c r="G8" s="23">
        <v>2</v>
      </c>
      <c r="H8" s="32"/>
      <c r="I8" s="14"/>
      <c r="J8" s="26">
        <v>2</v>
      </c>
      <c r="K8" s="35"/>
      <c r="L8" s="14"/>
    </row>
    <row r="9" spans="1:12" ht="26.25" customHeight="1" thickBot="1">
      <c r="A9" s="16">
        <v>5</v>
      </c>
      <c r="B9" s="38" t="str">
        <f>IF(OR($K$7="процессор",$K$8="процессор",$K$9="процессор")," ","россецорп")</f>
        <v>россецорп</v>
      </c>
      <c r="C9" s="14"/>
      <c r="D9" s="20">
        <v>3</v>
      </c>
      <c r="E9" s="29"/>
      <c r="F9" s="14"/>
      <c r="G9" s="24">
        <v>3</v>
      </c>
      <c r="H9" s="33"/>
      <c r="I9" s="14"/>
      <c r="J9" s="27">
        <v>3</v>
      </c>
      <c r="K9" s="36"/>
      <c r="L9" s="14"/>
    </row>
    <row r="10" spans="1:12" ht="26.25" customHeight="1" thickBot="1">
      <c r="A10" s="16">
        <v>6</v>
      </c>
      <c r="B10" s="38" t="str">
        <f>IF(OR($E$7="джойстик",$E$8="джойстик",$E$9="джойстик",$E$10="джойстик")," ","стойджик")</f>
        <v>стойджик</v>
      </c>
      <c r="C10" s="14"/>
      <c r="D10" s="21">
        <v>4</v>
      </c>
      <c r="E10" s="30"/>
      <c r="F10" s="14"/>
      <c r="G10" s="14"/>
      <c r="H10" s="14"/>
      <c r="I10" s="14"/>
      <c r="J10" s="14"/>
      <c r="K10" s="14"/>
      <c r="L10" s="14"/>
    </row>
    <row r="11" spans="1:12" ht="26.25" customHeight="1">
      <c r="A11" s="16">
        <v>7</v>
      </c>
      <c r="B11" s="38" t="str">
        <f>IF(OR($E$7="мышка",$E$8="мышка",$E$9="мышка",$E$10="мышка")," ","камыш")</f>
        <v>камыш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6.25" customHeight="1">
      <c r="A12" s="16">
        <v>8</v>
      </c>
      <c r="B12" s="38" t="str">
        <f>IF(OR($H$7="плоттер",$H$8="плоттер",$H$9="плоттер")," ","терполт")</f>
        <v>терполт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26.25" customHeight="1">
      <c r="A13" s="16">
        <v>9</v>
      </c>
      <c r="B13" s="38" t="str">
        <f>IF(OR($H$7="принтер",$H$8="принтер",$H$9="принтер")," ","тернирп")</f>
        <v>тернирп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6.25" customHeight="1" thickBot="1">
      <c r="A14" s="16">
        <v>10</v>
      </c>
      <c r="B14" s="39" t="str">
        <f>IF(OR($E$7="клавиатура",$E$8="клавиатура",$E$9="клавиатура",$E$10="клавиатура")," ","туравиакла")</f>
        <v>туравиакла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6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6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</sheetData>
  <sheetProtection sheet="1" objects="1" scenarios="1" selectLockedCells="1"/>
  <mergeCells count="4">
    <mergeCell ref="D6:E6"/>
    <mergeCell ref="G6:H6"/>
    <mergeCell ref="J6:K6"/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6.375" style="40" customWidth="1"/>
    <col min="2" max="2" width="12.25390625" style="40" customWidth="1"/>
    <col min="3" max="3" width="8.875" style="40" customWidth="1"/>
    <col min="4" max="4" width="7.00390625" style="40" customWidth="1"/>
    <col min="5" max="5" width="12.00390625" style="40" customWidth="1"/>
    <col min="6" max="6" width="12.25390625" style="40" customWidth="1"/>
    <col min="7" max="7" width="15.625" style="40" customWidth="1"/>
    <col min="8" max="8" width="9.125" style="40" customWidth="1"/>
    <col min="9" max="11" width="12.25390625" style="40" customWidth="1"/>
    <col min="12" max="12" width="7.375" style="40" customWidth="1"/>
    <col min="13" max="13" width="10.25390625" style="40" customWidth="1"/>
    <col min="14" max="14" width="3.75390625" style="40" customWidth="1"/>
    <col min="15" max="15" width="15.125" style="40" customWidth="1"/>
    <col min="16" max="16" width="6.625" style="40" customWidth="1"/>
    <col min="17" max="16384" width="12.25390625" style="40" customWidth="1"/>
  </cols>
  <sheetData>
    <row r="1" spans="1:16" ht="19.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1"/>
    </row>
    <row r="2" spans="1:16" ht="19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0.2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6.25" customHeight="1" thickBot="1">
      <c r="A4" s="41"/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1"/>
      <c r="O4" s="53" t="s">
        <v>33</v>
      </c>
      <c r="P4" s="41"/>
    </row>
    <row r="5" spans="1:16" ht="26.25" customHeight="1" thickBot="1">
      <c r="A5" s="41"/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41"/>
      <c r="O5" s="53"/>
      <c r="P5" s="41"/>
    </row>
    <row r="6" spans="1:16" ht="26.25" customHeight="1" thickBot="1">
      <c r="A6" s="41"/>
      <c r="B6" s="59" t="s">
        <v>25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41"/>
      <c r="O6" s="53"/>
      <c r="P6" s="41"/>
    </row>
    <row r="7" spans="1:16" ht="26.25" customHeight="1" thickBot="1">
      <c r="A7" s="41"/>
      <c r="B7" s="59" t="s">
        <v>26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41"/>
      <c r="O7" s="53"/>
      <c r="P7" s="41"/>
    </row>
    <row r="8" spans="1:16" ht="26.25" customHeight="1" thickBot="1">
      <c r="A8" s="41"/>
      <c r="B8" s="59" t="s">
        <v>27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1"/>
      <c r="O8" s="53"/>
      <c r="P8" s="41"/>
    </row>
    <row r="9" spans="1:16" ht="26.25" customHeight="1" thickBot="1">
      <c r="A9" s="41"/>
      <c r="B9" s="59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41"/>
      <c r="O9" s="53"/>
      <c r="P9" s="41"/>
    </row>
    <row r="10" spans="1:16" ht="26.25" customHeight="1" thickBot="1">
      <c r="A10" s="41"/>
      <c r="B10" s="59" t="s">
        <v>29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1"/>
      <c r="O10" s="53"/>
      <c r="P10" s="41"/>
    </row>
    <row r="11" spans="1:16" ht="26.25" customHeight="1" thickBot="1">
      <c r="A11" s="41"/>
      <c r="B11" s="59" t="s">
        <v>30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1"/>
      <c r="O11" s="53"/>
      <c r="P11" s="41"/>
    </row>
    <row r="12" spans="1:16" ht="26.25" customHeight="1" thickBot="1">
      <c r="A12" s="41"/>
      <c r="B12" s="59" t="s">
        <v>31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41"/>
      <c r="O12" s="53"/>
      <c r="P12" s="41"/>
    </row>
    <row r="13" spans="1:16" ht="20.25" thickBo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9.5">
      <c r="A14" s="41"/>
      <c r="B14" s="43" t="str">
        <f>IF(O4="адрес","Приглашаем"," ")</f>
        <v>Приглашаем</v>
      </c>
      <c r="C14" s="44"/>
      <c r="D14" s="44" t="str">
        <f>IF(O5="курсор","ВАС"," ")</f>
        <v> </v>
      </c>
      <c r="E14" s="44" t="str">
        <f>IF(O6="вирус","посетить"," ")</f>
        <v> </v>
      </c>
      <c r="F14" s="61" t="str">
        <f>IF(O7="сектор","наше"," ")</f>
        <v> </v>
      </c>
      <c r="G14" s="45" t="str">
        <f>IF(O8="пароль","кафе снова!"," ")</f>
        <v> </v>
      </c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9.5">
      <c r="A15" s="41"/>
      <c r="B15" s="46"/>
      <c r="C15" s="47"/>
      <c r="D15" s="47"/>
      <c r="E15" s="47"/>
      <c r="F15" s="47"/>
      <c r="G15" s="48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20.25" thickBot="1">
      <c r="A16" s="41"/>
      <c r="B16" s="49"/>
      <c r="C16" s="50" t="str">
        <f>IF(O9="меню","Друзья"," ")</f>
        <v> </v>
      </c>
      <c r="D16" s="51" t="str">
        <f>IF($O$10="байт","!!!"," ")</f>
        <v> </v>
      </c>
      <c r="E16" s="50" t="str">
        <f>IF(O11="дискета","Добро"," ")</f>
        <v> </v>
      </c>
      <c r="F16" s="50" t="str">
        <f>IF(O12="робот","пожаловать!"," ")</f>
        <v> </v>
      </c>
      <c r="G16" s="52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9.5">
      <c r="A17" s="41"/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9.5">
      <c r="A18" s="41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</sheetData>
  <sheetProtection sheet="1" objects="1" scenarios="1"/>
  <mergeCells count="10">
    <mergeCell ref="B11:M11"/>
    <mergeCell ref="B12:M12"/>
    <mergeCell ref="A1:O1"/>
    <mergeCell ref="B7:M7"/>
    <mergeCell ref="B8:M8"/>
    <mergeCell ref="B9:M9"/>
    <mergeCell ref="B10:M10"/>
    <mergeCell ref="B4:M4"/>
    <mergeCell ref="B5:M5"/>
    <mergeCell ref="B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Журналист</cp:lastModifiedBy>
  <dcterms:created xsi:type="dcterms:W3CDTF">2006-12-27T12:29:13Z</dcterms:created>
  <dcterms:modified xsi:type="dcterms:W3CDTF">2008-01-30T10:28:59Z</dcterms:modified>
  <cp:category/>
  <cp:version/>
  <cp:contentType/>
  <cp:contentStatus/>
</cp:coreProperties>
</file>