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65521" windowWidth="8565" windowHeight="11115" activeTab="0"/>
  </bookViews>
  <sheets>
    <sheet name="Списки 9 классов" sheetId="1" r:id="rId1"/>
    <sheet name="Списки 11 классов" sheetId="2" r:id="rId2"/>
    <sheet name="итоги 9 кл" sheetId="3" r:id="rId3"/>
    <sheet name="итоги 11 кл" sheetId="4" r:id="rId4"/>
    <sheet name="Диаграммы" sheetId="5" r:id="rId5"/>
  </sheets>
  <definedNames/>
  <calcPr fullCalcOnLoad="1"/>
</workbook>
</file>

<file path=xl/sharedStrings.xml><?xml version="1.0" encoding="utf-8"?>
<sst xmlns="http://schemas.openxmlformats.org/spreadsheetml/2006/main" count="1000" uniqueCount="130">
  <si>
    <t>класс</t>
  </si>
  <si>
    <t>колич. уч.</t>
  </si>
  <si>
    <t>сдавали экзамен</t>
  </si>
  <si>
    <t>"5"</t>
  </si>
  <si>
    <t>"4"</t>
  </si>
  <si>
    <t>"3"</t>
  </si>
  <si>
    <t>"2"</t>
  </si>
  <si>
    <t>% на "5" и "4"</t>
  </si>
  <si>
    <t>9 а</t>
  </si>
  <si>
    <t>9 б</t>
  </si>
  <si>
    <t>9 в</t>
  </si>
  <si>
    <t>9 г</t>
  </si>
  <si>
    <t>9 д</t>
  </si>
  <si>
    <t>11 а</t>
  </si>
  <si>
    <t>11 в</t>
  </si>
  <si>
    <t xml:space="preserve">  11 б   </t>
  </si>
  <si>
    <t>Итоги экзамена по алгебре в 9-х классах (письменно)</t>
  </si>
  <si>
    <t>Итоги экзамена по русскому языку в 9-х классах (устно)</t>
  </si>
  <si>
    <t>Итоги экзамена по биологии в 9-х классах</t>
  </si>
  <si>
    <t>Итоги экзамена по физике в 9-х классах</t>
  </si>
  <si>
    <t>Итоги экзамена по обществознанию в 9-х классах</t>
  </si>
  <si>
    <t>Итоги экзамена по химии в 9-х классах</t>
  </si>
  <si>
    <t>Итоги экзамена по географии в 9-х классах</t>
  </si>
  <si>
    <t>Итоги экзамена по геометрии в 9-х классах</t>
  </si>
  <si>
    <t>щадящая аттестация</t>
  </si>
  <si>
    <t>Получили отметки</t>
  </si>
  <si>
    <t>допущены    к экзаменам</t>
  </si>
  <si>
    <t>9 кл.</t>
  </si>
  <si>
    <t>11 кл.</t>
  </si>
  <si>
    <t>Итоги экзамена по русскому языку в 9-х классах (изложение)</t>
  </si>
  <si>
    <t xml:space="preserve">Итоги экзамена по астрономии в 11-х классах </t>
  </si>
  <si>
    <t xml:space="preserve">Итоги экзамена по литературе в 11-х классах </t>
  </si>
  <si>
    <t xml:space="preserve">Итоги экзамена по трудовому обучению в 11-х классах </t>
  </si>
  <si>
    <t xml:space="preserve">Итоги ЕГЭ по математике в 11-х классах </t>
  </si>
  <si>
    <t xml:space="preserve">Итоги ЕГЭ по русскому языку в 11-х классах </t>
  </si>
  <si>
    <t xml:space="preserve">Итоги ЕГЭ по биологии в 11-х классах </t>
  </si>
  <si>
    <t xml:space="preserve">Итоги ЕГЭ по физике в 11-х классах </t>
  </si>
  <si>
    <t xml:space="preserve">Итоги ЕГЭ по обществознанию в 11-х классах </t>
  </si>
  <si>
    <t>Учитель</t>
  </si>
  <si>
    <t>контроль</t>
  </si>
  <si>
    <t>Итоги экзамена по всеобщей истории в 9-х классах</t>
  </si>
  <si>
    <t xml:space="preserve">Итоги экзамена по физической культуре в 9-х классах </t>
  </si>
  <si>
    <t>остаток</t>
  </si>
  <si>
    <t>Отметки за содержание</t>
  </si>
  <si>
    <t>Отметки за грамотность</t>
  </si>
  <si>
    <t>Окончили школу со справкой</t>
  </si>
  <si>
    <t>10.06.2005 17.06.2005</t>
  </si>
  <si>
    <t>геом</t>
  </si>
  <si>
    <t>06.06.2005 17.06.2005</t>
  </si>
  <si>
    <t xml:space="preserve">Итоги экзамена по физической культуре в 11-х классах </t>
  </si>
  <si>
    <t>Списки 9-х классов для сдачи экзаменов 2005-2006 г.</t>
  </si>
  <si>
    <t>9 А класс</t>
  </si>
  <si>
    <t>Предметы</t>
  </si>
  <si>
    <t>всего:</t>
  </si>
  <si>
    <t>на "5"</t>
  </si>
  <si>
    <t>на "4"</t>
  </si>
  <si>
    <t>на "3"</t>
  </si>
  <si>
    <t>на "2"</t>
  </si>
  <si>
    <t>Труд</t>
  </si>
  <si>
    <t xml:space="preserve">фамилия, имя </t>
  </si>
  <si>
    <t>Физ-ра</t>
  </si>
  <si>
    <t>Англ язык</t>
  </si>
  <si>
    <t>Нем язык</t>
  </si>
  <si>
    <t>излож -содер</t>
  </si>
  <si>
    <t>излож - грам</t>
  </si>
  <si>
    <t>Рус устно</t>
  </si>
  <si>
    <t>9 Б класс</t>
  </si>
  <si>
    <t>9 В класс</t>
  </si>
  <si>
    <t>9 Г класс</t>
  </si>
  <si>
    <t>9 Д класс</t>
  </si>
  <si>
    <t>9 Е класс</t>
  </si>
  <si>
    <t>Списки 11-х классов для сдачи экзаменов 2005-2006 г.</t>
  </si>
  <si>
    <t>11 А класс</t>
  </si>
  <si>
    <t>Излож- содерж</t>
  </si>
  <si>
    <t>Излож - грам</t>
  </si>
  <si>
    <t>литер устно</t>
  </si>
  <si>
    <t>информ</t>
  </si>
  <si>
    <t>астрон</t>
  </si>
  <si>
    <t>Экзамены в традиционной форме</t>
  </si>
  <si>
    <t>В форме ЕГЭ</t>
  </si>
  <si>
    <t>матем</t>
  </si>
  <si>
    <t>рус.яз</t>
  </si>
  <si>
    <t>физика</t>
  </si>
  <si>
    <t>химия</t>
  </si>
  <si>
    <t>биология</t>
  </si>
  <si>
    <t>обществ</t>
  </si>
  <si>
    <t>11 Б класс</t>
  </si>
  <si>
    <t>11 В класс</t>
  </si>
  <si>
    <t>алгеб</t>
  </si>
  <si>
    <t>Физ</t>
  </si>
  <si>
    <t>Хим</t>
  </si>
  <si>
    <t>Биол</t>
  </si>
  <si>
    <t>Геогр</t>
  </si>
  <si>
    <t>Истор</t>
  </si>
  <si>
    <t>Общ</t>
  </si>
  <si>
    <t>Ф-ра</t>
  </si>
  <si>
    <t>9 е</t>
  </si>
  <si>
    <t>Итоги экзамена по английскому языку в 9-х классах</t>
  </si>
  <si>
    <t>Итоги экзамена по немецкому языку в 9-х классах</t>
  </si>
  <si>
    <t xml:space="preserve">Итоги экзамена по трудовому обучению в 9-х классах </t>
  </si>
  <si>
    <t>Примечания</t>
  </si>
  <si>
    <t>лит</t>
  </si>
  <si>
    <t>Всего по 9 кл</t>
  </si>
  <si>
    <t>инд обучение</t>
  </si>
  <si>
    <t>анг</t>
  </si>
  <si>
    <t>Обж</t>
  </si>
  <si>
    <t>экон</t>
  </si>
  <si>
    <t>обж</t>
  </si>
  <si>
    <t xml:space="preserve">Итоги ЕГЭ по английскому языку в 11-х классах </t>
  </si>
  <si>
    <t>Итоги экзамена по русскому языку и литературе                    в 11-х классах (изложение)</t>
  </si>
  <si>
    <t>Итоги экзамена по русскому языку и литературе                   в 11-х классах (изложение)</t>
  </si>
  <si>
    <t>Сочин- содерж</t>
  </si>
  <si>
    <t>Сочин- грам</t>
  </si>
  <si>
    <t>общ</t>
  </si>
  <si>
    <t>Итоги экзамена по литературе в 9-х классах</t>
  </si>
  <si>
    <t>09.06.2006 19.06.2006</t>
  </si>
  <si>
    <t>09.06.2006 13.06.2006 14.06.2006</t>
  </si>
  <si>
    <t>13.06.2006 19.06.2006</t>
  </si>
  <si>
    <t>09.06.2006 20.06.2006</t>
  </si>
  <si>
    <t xml:space="preserve"> 09.06.2006 14.06.2006</t>
  </si>
  <si>
    <t>09.06.2006 13.06.2006 14.06.2006 19.06.2006</t>
  </si>
  <si>
    <t xml:space="preserve"> 09.06.2006 14.06.2006 19.06.2006</t>
  </si>
  <si>
    <t>Итоги экзамена по русскому языку и литературе                    в 11-х классах (сочинение)</t>
  </si>
  <si>
    <t>Итоги экзамена по русскому языку и литературе                   в 11-х классах (сочинение)</t>
  </si>
  <si>
    <t xml:space="preserve">Итоги экзамена по обществознанию в 11-х классах </t>
  </si>
  <si>
    <t xml:space="preserve">Итоги экзамена по экономике в 11-х классах </t>
  </si>
  <si>
    <t>Всего по 11 кл</t>
  </si>
  <si>
    <t xml:space="preserve">Итоги ЕГЭ по информатике в 11-х классах </t>
  </si>
  <si>
    <t>Петрова Т.Т.</t>
  </si>
  <si>
    <t>Ветрова В.В.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</si>
</sst>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</numFmts>
  <fonts count="23">
    <font>
      <sz val="10"/>
      <name val="Arial Cyr"/>
      <family val="0"/>
    </font>
    <font>
      <sz val="11"/>
      <name val="Arial Cyr"/>
      <family val="0"/>
    </font>
    <font>
      <i/>
      <sz val="14"/>
      <name val="Arial Cyr"/>
      <family val="2"/>
    </font>
    <font>
      <sz val="10"/>
      <color indexed="10"/>
      <name val="Arial Cyr"/>
      <family val="2"/>
    </font>
    <font>
      <sz val="10"/>
      <color indexed="14"/>
      <name val="Arial Cyr"/>
      <family val="0"/>
    </font>
    <font>
      <sz val="11"/>
      <color indexed="14"/>
      <name val="Arial Cyr"/>
      <family val="0"/>
    </font>
    <font>
      <b/>
      <sz val="12"/>
      <color indexed="61"/>
      <name val="Arial Cyr"/>
      <family val="0"/>
    </font>
    <font>
      <b/>
      <sz val="10"/>
      <color indexed="62"/>
      <name val="Arial Cyr"/>
      <family val="0"/>
    </font>
    <font>
      <b/>
      <sz val="14"/>
      <color indexed="62"/>
      <name val="Arial Cyr"/>
      <family val="0"/>
    </font>
    <font>
      <sz val="12"/>
      <name val="Times New Roman"/>
      <family val="1"/>
    </font>
    <font>
      <sz val="12"/>
      <name val="Arial Narrow"/>
      <family val="2"/>
    </font>
    <font>
      <sz val="12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 Cyr"/>
      <family val="0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8.5"/>
      <name val="Arial Cyr"/>
      <family val="0"/>
    </font>
    <font>
      <b/>
      <sz val="8"/>
      <name val="Arial Cyr"/>
      <family val="0"/>
    </font>
    <font>
      <b/>
      <sz val="8.75"/>
      <name val="Arial Cyr"/>
      <family val="0"/>
    </font>
    <font>
      <b/>
      <sz val="8.25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 vertical="justify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9" fillId="0" borderId="1" xfId="0" applyFont="1" applyFill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0" fillId="2" borderId="0" xfId="0" applyFill="1" applyAlignment="1">
      <alignment/>
    </xf>
    <xf numFmtId="0" fontId="11" fillId="2" borderId="2" xfId="0" applyFont="1" applyFill="1" applyBorder="1" applyAlignment="1">
      <alignment/>
    </xf>
    <xf numFmtId="0" fontId="1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10" fillId="3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3" xfId="0" applyFill="1" applyBorder="1" applyAlignment="1">
      <alignment/>
    </xf>
    <xf numFmtId="0" fontId="1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5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0" fillId="0" borderId="4" xfId="0" applyBorder="1" applyAlignment="1">
      <alignment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/>
    </xf>
    <xf numFmtId="0" fontId="0" fillId="2" borderId="0" xfId="0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4" borderId="1" xfId="0" applyFill="1" applyBorder="1" applyAlignment="1">
      <alignment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164" fontId="0" fillId="0" borderId="0" xfId="0" applyNumberFormat="1" applyFill="1" applyAlignment="1">
      <alignment/>
    </xf>
    <xf numFmtId="0" fontId="13" fillId="0" borderId="0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 vertical="center" wrapText="1"/>
    </xf>
    <xf numFmtId="1" fontId="3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1" fontId="4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5" xfId="0" applyNumberFormat="1" applyFont="1" applyBorder="1" applyAlignment="1">
      <alignment horizontal="center" vertical="center" textRotation="90" wrapText="1"/>
    </xf>
    <xf numFmtId="49" fontId="0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Итоги экзамена по алгебре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'итоги 9 кл'!$E$3</c:f>
              <c:strCache>
                <c:ptCount val="1"/>
                <c:pt idx="0">
                  <c:v>"5"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кл'!$A$4:$A$9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кл'!$E$4:$E$9</c:f>
              <c:numCache>
                <c:ptCount val="6"/>
                <c:pt idx="0">
                  <c:v>0</c:v>
                </c:pt>
                <c:pt idx="1">
                  <c:v>8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'итоги 9 кл'!$F$3</c:f>
              <c:strCache>
                <c:ptCount val="1"/>
                <c:pt idx="0">
                  <c:v>"4"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кл'!$A$4:$A$9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кл'!$F$4:$F$9</c:f>
              <c:numCache>
                <c:ptCount val="6"/>
                <c:pt idx="0">
                  <c:v>0</c:v>
                </c:pt>
                <c:pt idx="1">
                  <c:v>13</c:v>
                </c:pt>
                <c:pt idx="2">
                  <c:v>12</c:v>
                </c:pt>
                <c:pt idx="3">
                  <c:v>6</c:v>
                </c:pt>
                <c:pt idx="4">
                  <c:v>11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'итоги 9 кл'!$G$3</c:f>
              <c:strCache>
                <c:ptCount val="1"/>
                <c:pt idx="0">
                  <c:v>"3"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кл'!$A$4:$A$9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кл'!$G$4:$G$9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7</c:v>
                </c:pt>
                <c:pt idx="3">
                  <c:v>19</c:v>
                </c:pt>
                <c:pt idx="4">
                  <c:v>14</c:v>
                </c:pt>
                <c:pt idx="5">
                  <c:v>21</c:v>
                </c:pt>
              </c:numCache>
            </c:numRef>
          </c:val>
        </c:ser>
        <c:ser>
          <c:idx val="3"/>
          <c:order val="3"/>
          <c:tx>
            <c:strRef>
              <c:f>'итоги 9 кл'!$H$3</c:f>
              <c:strCache>
                <c:ptCount val="1"/>
                <c:pt idx="0">
                  <c:v>"2"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кл'!$A$4:$A$9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кл'!$H$4:$H$9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9664110"/>
        <c:axId val="106079"/>
      </c:barChart>
      <c:catAx>
        <c:axId val="59664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079"/>
        <c:crosses val="autoZero"/>
        <c:auto val="1"/>
        <c:lblOffset val="100"/>
        <c:noMultiLvlLbl val="0"/>
      </c:catAx>
      <c:valAx>
        <c:axId val="106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64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Итоги экзамена по обществознанию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'итоги 9 кл'!$E$174</c:f>
              <c:strCache>
                <c:ptCount val="1"/>
                <c:pt idx="0">
                  <c:v>"5"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кл'!$A$175:$A$180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кл'!$E$175:$E$180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'итоги 9 кл'!$F$174</c:f>
              <c:strCache>
                <c:ptCount val="1"/>
                <c:pt idx="0">
                  <c:v>"4"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кл'!$A$175:$A$180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кл'!$F$175:$F$180</c:f>
              <c:numCache>
                <c:ptCount val="6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'итоги 9 кл'!$G$174</c:f>
              <c:strCache>
                <c:ptCount val="1"/>
                <c:pt idx="0">
                  <c:v>"3"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кл'!$A$175:$A$180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кл'!$G$175:$G$180</c:f>
              <c:numCache>
                <c:ptCount val="6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</c:ser>
        <c:ser>
          <c:idx val="3"/>
          <c:order val="3"/>
          <c:tx>
            <c:strRef>
              <c:f>'итоги 9 кл'!$H$174</c:f>
              <c:strCache>
                <c:ptCount val="1"/>
                <c:pt idx="0">
                  <c:v>"2"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кл'!$A$175:$A$180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кл'!$H$175:$H$180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954712"/>
        <c:axId val="8592409"/>
      </c:barChart>
      <c:catAx>
        <c:axId val="954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92409"/>
        <c:crosses val="autoZero"/>
        <c:auto val="1"/>
        <c:lblOffset val="100"/>
        <c:noMultiLvlLbl val="0"/>
      </c:catAx>
      <c:valAx>
        <c:axId val="8592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4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Итоги ЕГЭ по математике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'итоги 11 кл'!$F$153</c:f>
              <c:strCache>
                <c:ptCount val="1"/>
                <c:pt idx="0">
                  <c:v>"5"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кл'!$A$154:$A$156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кл'!$F$154:$F$156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'итоги 11 кл'!$G$153</c:f>
              <c:strCache>
                <c:ptCount val="1"/>
                <c:pt idx="0">
                  <c:v>"4"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кл'!$A$154:$A$156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кл'!$G$154:$G$156</c:f>
              <c:numCache>
                <c:ptCount val="3"/>
                <c:pt idx="0">
                  <c:v>8</c:v>
                </c:pt>
                <c:pt idx="1">
                  <c:v>2</c:v>
                </c:pt>
                <c:pt idx="2">
                  <c:v>9</c:v>
                </c:pt>
              </c:numCache>
            </c:numRef>
          </c:val>
        </c:ser>
        <c:ser>
          <c:idx val="2"/>
          <c:order val="2"/>
          <c:tx>
            <c:strRef>
              <c:f>'итоги 11 кл'!$H$153</c:f>
              <c:strCache>
                <c:ptCount val="1"/>
                <c:pt idx="0">
                  <c:v>"3"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кл'!$A$154:$A$156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кл'!$H$154:$H$156</c:f>
              <c:numCache>
                <c:ptCount val="3"/>
                <c:pt idx="0">
                  <c:v>11</c:v>
                </c:pt>
                <c:pt idx="1">
                  <c:v>8</c:v>
                </c:pt>
                <c:pt idx="2">
                  <c:v>5</c:v>
                </c:pt>
              </c:numCache>
            </c:numRef>
          </c:val>
        </c:ser>
        <c:ser>
          <c:idx val="3"/>
          <c:order val="3"/>
          <c:tx>
            <c:strRef>
              <c:f>'итоги 11 кл'!$I$153</c:f>
              <c:strCache>
                <c:ptCount val="1"/>
                <c:pt idx="0">
                  <c:v>"2"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кл'!$A$154:$A$156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кл'!$I$154:$I$156</c:f>
              <c:numCache>
                <c:ptCount val="3"/>
                <c:pt idx="0">
                  <c:v>5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</c:ser>
        <c:axId val="10222818"/>
        <c:axId val="24896499"/>
      </c:barChart>
      <c:catAx>
        <c:axId val="1022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96499"/>
        <c:crosses val="autoZero"/>
        <c:auto val="1"/>
        <c:lblOffset val="100"/>
        <c:noMultiLvlLbl val="0"/>
      </c:catAx>
      <c:valAx>
        <c:axId val="24896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22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Итоги экзамена по астрономии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'итоги 11 кл'!$F$113</c:f>
              <c:strCache>
                <c:ptCount val="1"/>
                <c:pt idx="0">
                  <c:v>"5"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кл'!$A$114:$A$116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кл'!$F$114:$F$116</c:f>
              <c:numCache>
                <c:ptCount val="3"/>
                <c:pt idx="0">
                  <c:v>4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'итоги 11 кл'!$G$113</c:f>
              <c:strCache>
                <c:ptCount val="1"/>
                <c:pt idx="0">
                  <c:v>"4"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кл'!$A$114:$A$116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кл'!$G$114:$G$116</c:f>
              <c:numCache>
                <c:ptCount val="3"/>
                <c:pt idx="0">
                  <c:v>8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'итоги 11 кл'!$H$113</c:f>
              <c:strCache>
                <c:ptCount val="1"/>
                <c:pt idx="0">
                  <c:v>"3"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кл'!$A$114:$A$116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кл'!$H$114:$H$116</c:f>
              <c:numCach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'итоги 11 кл'!$I$113</c:f>
              <c:strCache>
                <c:ptCount val="1"/>
                <c:pt idx="0">
                  <c:v>"2"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кл'!$A$114:$A$116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кл'!$I$114:$I$116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2741900"/>
        <c:axId val="3350509"/>
      </c:barChart>
      <c:catAx>
        <c:axId val="2274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0509"/>
        <c:crosses val="autoZero"/>
        <c:auto val="1"/>
        <c:lblOffset val="100"/>
        <c:noMultiLvlLbl val="0"/>
      </c:catAx>
      <c:valAx>
        <c:axId val="3350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41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 Cyr"/>
                <a:ea typeface="Arial Cyr"/>
                <a:cs typeface="Arial Cyr"/>
              </a:rPr>
              <a:t>Итоги экзамена по трудовому обучению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'итоги 9 кл'!$E$200</c:f>
              <c:strCache>
                <c:ptCount val="1"/>
                <c:pt idx="0">
                  <c:v>"5"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кл'!$A$201:$A$206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кл'!$E$201:$E$206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'итоги 9 кл'!$F$200</c:f>
              <c:strCache>
                <c:ptCount val="1"/>
                <c:pt idx="0">
                  <c:v>"4"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кл'!$A$201:$A$206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кл'!$F$201:$F$206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'итоги 9 кл'!$G$200</c:f>
              <c:strCache>
                <c:ptCount val="1"/>
                <c:pt idx="0">
                  <c:v>"3"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кл'!$A$201:$A$206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кл'!$G$201:$G$206</c:f>
              <c:numCache>
                <c:ptCount val="6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</c:ser>
        <c:ser>
          <c:idx val="3"/>
          <c:order val="3"/>
          <c:tx>
            <c:strRef>
              <c:f>'итоги 9 кл'!$H$200</c:f>
              <c:strCache>
                <c:ptCount val="1"/>
                <c:pt idx="0">
                  <c:v>"2"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9 кл'!$A$201:$A$206</c:f>
              <c:strCache>
                <c:ptCount val="6"/>
                <c:pt idx="0">
                  <c:v>9 а</c:v>
                </c:pt>
                <c:pt idx="1">
                  <c:v>9 б</c:v>
                </c:pt>
                <c:pt idx="2">
                  <c:v>9 в</c:v>
                </c:pt>
                <c:pt idx="3">
                  <c:v>9 г</c:v>
                </c:pt>
                <c:pt idx="4">
                  <c:v>9 д</c:v>
                </c:pt>
                <c:pt idx="5">
                  <c:v>9 е</c:v>
                </c:pt>
              </c:strCache>
            </c:strRef>
          </c:cat>
          <c:val>
            <c:numRef>
              <c:f>'итоги 9 кл'!$H$201:$H$206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0154582"/>
        <c:axId val="2955783"/>
      </c:barChart>
      <c:catAx>
        <c:axId val="30154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5783"/>
        <c:crosses val="autoZero"/>
        <c:auto val="1"/>
        <c:lblOffset val="100"/>
        <c:noMultiLvlLbl val="0"/>
      </c:catAx>
      <c:valAx>
        <c:axId val="2955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54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Итоги ЕГЭ по биологии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'итоги 11 кл'!$F$93</c:f>
              <c:strCache>
                <c:ptCount val="1"/>
                <c:pt idx="0">
                  <c:v>"5"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кл'!$A$94:$A$96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кл'!$F$94:$F$96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'итоги 11 кл'!$G$93</c:f>
              <c:strCache>
                <c:ptCount val="1"/>
                <c:pt idx="0">
                  <c:v>"4"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кл'!$A$94:$A$96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кл'!$G$94:$G$96</c:f>
              <c:numCache>
                <c:ptCount val="3"/>
                <c:pt idx="0">
                  <c:v>2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ser>
          <c:idx val="2"/>
          <c:order val="2"/>
          <c:tx>
            <c:strRef>
              <c:f>'итоги 11 кл'!$H$93</c:f>
              <c:strCache>
                <c:ptCount val="1"/>
                <c:pt idx="0">
                  <c:v>"3"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кл'!$A$94:$A$96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кл'!$H$94:$H$96</c:f>
              <c:numCache>
                <c:ptCount val="3"/>
                <c:pt idx="0">
                  <c:v>2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ser>
          <c:idx val="3"/>
          <c:order val="3"/>
          <c:tx>
            <c:strRef>
              <c:f>'итоги 11 кл'!$I$93</c:f>
              <c:strCache>
                <c:ptCount val="1"/>
                <c:pt idx="0">
                  <c:v>"2"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'итоги 11 кл'!$A$94:$A$96</c:f>
              <c:strCache>
                <c:ptCount val="3"/>
                <c:pt idx="0">
                  <c:v>11 а</c:v>
                </c:pt>
                <c:pt idx="1">
                  <c:v>  11 б   </c:v>
                </c:pt>
                <c:pt idx="2">
                  <c:v>11 в</c:v>
                </c:pt>
              </c:strCache>
            </c:strRef>
          </c:cat>
          <c:val>
            <c:numRef>
              <c:f>'итоги 11 кл'!$I$94:$I$96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6602048"/>
        <c:axId val="38091841"/>
      </c:barChart>
      <c:catAx>
        <c:axId val="26602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91841"/>
        <c:crosses val="autoZero"/>
        <c:auto val="1"/>
        <c:lblOffset val="100"/>
        <c:noMultiLvlLbl val="0"/>
      </c:catAx>
      <c:valAx>
        <c:axId val="38091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02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7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42875" y="161925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20</xdr:row>
      <xdr:rowOff>0</xdr:rowOff>
    </xdr:from>
    <xdr:to>
      <xdr:col>7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161925" y="3238500"/>
        <a:ext cx="46386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676275</xdr:colOff>
      <xdr:row>19</xdr:row>
      <xdr:rowOff>0</xdr:rowOff>
    </xdr:to>
    <xdr:graphicFrame>
      <xdr:nvGraphicFramePr>
        <xdr:cNvPr id="3" name="Chart 3"/>
        <xdr:cNvGraphicFramePr/>
      </xdr:nvGraphicFramePr>
      <xdr:xfrm>
        <a:off x="5495925" y="171450"/>
        <a:ext cx="47815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9525</xdr:rowOff>
    </xdr:from>
    <xdr:to>
      <xdr:col>15</xdr:col>
      <xdr:colOff>9525</xdr:colOff>
      <xdr:row>40</xdr:row>
      <xdr:rowOff>9525</xdr:rowOff>
    </xdr:to>
    <xdr:graphicFrame>
      <xdr:nvGraphicFramePr>
        <xdr:cNvPr id="4" name="Chart 5"/>
        <xdr:cNvGraphicFramePr/>
      </xdr:nvGraphicFramePr>
      <xdr:xfrm>
        <a:off x="5486400" y="3248025"/>
        <a:ext cx="481012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41</xdr:row>
      <xdr:rowOff>0</xdr:rowOff>
    </xdr:from>
    <xdr:to>
      <xdr:col>7</xdr:col>
      <xdr:colOff>9525</xdr:colOff>
      <xdr:row>61</xdr:row>
      <xdr:rowOff>0</xdr:rowOff>
    </xdr:to>
    <xdr:graphicFrame>
      <xdr:nvGraphicFramePr>
        <xdr:cNvPr id="5" name="Chart 6"/>
        <xdr:cNvGraphicFramePr/>
      </xdr:nvGraphicFramePr>
      <xdr:xfrm>
        <a:off x="161925" y="6638925"/>
        <a:ext cx="46482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676275</xdr:colOff>
      <xdr:row>41</xdr:row>
      <xdr:rowOff>0</xdr:rowOff>
    </xdr:from>
    <xdr:to>
      <xdr:col>14</xdr:col>
      <xdr:colOff>666750</xdr:colOff>
      <xdr:row>61</xdr:row>
      <xdr:rowOff>0</xdr:rowOff>
    </xdr:to>
    <xdr:graphicFrame>
      <xdr:nvGraphicFramePr>
        <xdr:cNvPr id="6" name="Chart 7"/>
        <xdr:cNvGraphicFramePr/>
      </xdr:nvGraphicFramePr>
      <xdr:xfrm>
        <a:off x="5476875" y="6638925"/>
        <a:ext cx="4791075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12"/>
  <sheetViews>
    <sheetView tabSelected="1" workbookViewId="0" topLeftCell="A1">
      <selection activeCell="A197" sqref="A197"/>
    </sheetView>
  </sheetViews>
  <sheetFormatPr defaultColWidth="9.00390625" defaultRowHeight="12.75"/>
  <cols>
    <col min="1" max="1" width="3.00390625" style="0" customWidth="1"/>
    <col min="2" max="2" width="20.625" style="0" customWidth="1"/>
    <col min="3" max="3" width="6.25390625" style="0" customWidth="1"/>
    <col min="4" max="4" width="6.125" style="0" customWidth="1"/>
    <col min="5" max="6" width="7.625" style="0" customWidth="1"/>
    <col min="7" max="7" width="6.625" style="0" customWidth="1"/>
    <col min="8" max="8" width="5.25390625" style="0" customWidth="1"/>
    <col min="9" max="9" width="7.375" style="0" customWidth="1"/>
    <col min="10" max="10" width="5.875" style="0" customWidth="1"/>
    <col min="11" max="11" width="5.375" style="0" customWidth="1"/>
    <col min="12" max="12" width="5.25390625" style="0" customWidth="1"/>
    <col min="13" max="13" width="6.25390625" style="0" customWidth="1"/>
    <col min="14" max="14" width="6.625" style="0" customWidth="1"/>
    <col min="15" max="15" width="7.375" style="0" customWidth="1"/>
    <col min="16" max="16" width="5.625" style="0" customWidth="1"/>
    <col min="17" max="17" width="6.00390625" style="0" customWidth="1"/>
    <col min="18" max="18" width="6.125" style="0" customWidth="1"/>
    <col min="19" max="19" width="3.25390625" style="0" customWidth="1"/>
    <col min="20" max="21" width="9.125" style="44" customWidth="1"/>
    <col min="22" max="22" width="17.75390625" style="0" customWidth="1"/>
  </cols>
  <sheetData>
    <row r="1" spans="2:55" ht="18">
      <c r="B1" s="40" t="s">
        <v>50</v>
      </c>
      <c r="C1" s="40"/>
      <c r="D1" s="40"/>
      <c r="E1" s="40"/>
      <c r="F1" s="40"/>
      <c r="G1" s="40"/>
      <c r="H1" s="40"/>
      <c r="I1" s="40"/>
      <c r="J1" s="34"/>
      <c r="K1" s="34"/>
      <c r="O1" s="72"/>
      <c r="P1" s="72"/>
      <c r="Q1" s="72"/>
      <c r="R1" s="73"/>
      <c r="S1" s="74"/>
      <c r="T1" s="74"/>
      <c r="U1" s="72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</row>
    <row r="2" spans="2:15" ht="15.75">
      <c r="B2" s="50" t="s">
        <v>51</v>
      </c>
      <c r="C2" s="93" t="s">
        <v>52</v>
      </c>
      <c r="D2" s="93"/>
      <c r="E2" s="93"/>
      <c r="O2" s="48"/>
    </row>
    <row r="3" spans="1:22" s="29" customFormat="1" ht="33" customHeight="1">
      <c r="A3" s="31"/>
      <c r="B3" s="31" t="s">
        <v>59</v>
      </c>
      <c r="C3" s="32" t="s">
        <v>88</v>
      </c>
      <c r="D3" s="32" t="s">
        <v>47</v>
      </c>
      <c r="E3" s="30" t="s">
        <v>63</v>
      </c>
      <c r="F3" s="30" t="s">
        <v>64</v>
      </c>
      <c r="G3" s="32" t="s">
        <v>65</v>
      </c>
      <c r="H3" s="32" t="s">
        <v>101</v>
      </c>
      <c r="I3" s="32" t="s">
        <v>61</v>
      </c>
      <c r="J3" s="32" t="s">
        <v>62</v>
      </c>
      <c r="K3" s="32" t="s">
        <v>89</v>
      </c>
      <c r="L3" s="32" t="s">
        <v>90</v>
      </c>
      <c r="M3" s="32" t="s">
        <v>91</v>
      </c>
      <c r="N3" s="32" t="s">
        <v>92</v>
      </c>
      <c r="O3" s="32" t="s">
        <v>93</v>
      </c>
      <c r="P3" s="32" t="s">
        <v>94</v>
      </c>
      <c r="Q3" s="32" t="s">
        <v>95</v>
      </c>
      <c r="R3" s="32" t="s">
        <v>58</v>
      </c>
      <c r="T3" s="43" t="s">
        <v>53</v>
      </c>
      <c r="U3" s="43" t="s">
        <v>39</v>
      </c>
      <c r="V3" s="49" t="s">
        <v>100</v>
      </c>
    </row>
    <row r="4" spans="1:21" ht="15.75">
      <c r="A4" s="3">
        <v>1</v>
      </c>
      <c r="B4" s="3"/>
      <c r="C4" s="3">
        <v>1</v>
      </c>
      <c r="D4" s="3">
        <v>1</v>
      </c>
      <c r="E4" s="3">
        <v>1</v>
      </c>
      <c r="F4" s="3">
        <v>1</v>
      </c>
      <c r="G4" s="3"/>
      <c r="H4" s="3"/>
      <c r="I4" s="3"/>
      <c r="J4" s="3"/>
      <c r="K4" s="33"/>
      <c r="L4" s="3"/>
      <c r="M4" s="3"/>
      <c r="N4" s="3"/>
      <c r="O4" s="3"/>
      <c r="P4" s="3">
        <v>1</v>
      </c>
      <c r="Q4" s="3"/>
      <c r="R4" s="3"/>
      <c r="T4" s="71">
        <f>COUNT(C4:R4)</f>
        <v>5</v>
      </c>
      <c r="U4" s="45"/>
    </row>
    <row r="5" spans="1:21" ht="12.75">
      <c r="A5" s="3">
        <f>A4+1</f>
        <v>2</v>
      </c>
      <c r="B5" s="3"/>
      <c r="C5" s="3">
        <v>1</v>
      </c>
      <c r="D5" s="3"/>
      <c r="E5" s="3">
        <v>1</v>
      </c>
      <c r="F5" s="3">
        <v>1</v>
      </c>
      <c r="G5" s="3"/>
      <c r="H5" s="3"/>
      <c r="I5" s="3"/>
      <c r="J5" s="3"/>
      <c r="K5" s="3"/>
      <c r="L5" s="3"/>
      <c r="M5" s="3">
        <v>1</v>
      </c>
      <c r="N5" s="3"/>
      <c r="O5" s="3"/>
      <c r="P5" s="3">
        <v>1</v>
      </c>
      <c r="Q5" s="3"/>
      <c r="R5" s="3"/>
      <c r="T5" s="71">
        <f aca="true" t="shared" si="0" ref="T5:T28">COUNT(C5:R5)</f>
        <v>5</v>
      </c>
      <c r="U5" s="45"/>
    </row>
    <row r="6" spans="1:21" ht="15.75">
      <c r="A6" s="3">
        <f aca="true" t="shared" si="1" ref="A6:A28">A5+1</f>
        <v>3</v>
      </c>
      <c r="B6" s="3"/>
      <c r="C6" s="3">
        <v>1</v>
      </c>
      <c r="D6" s="3"/>
      <c r="E6" s="3">
        <v>1</v>
      </c>
      <c r="F6" s="3">
        <v>1</v>
      </c>
      <c r="G6" s="3"/>
      <c r="H6" s="3"/>
      <c r="I6" s="3"/>
      <c r="J6" s="3"/>
      <c r="K6" s="33"/>
      <c r="L6" s="3"/>
      <c r="M6" s="3"/>
      <c r="N6" s="3"/>
      <c r="O6" s="3"/>
      <c r="P6" s="3">
        <v>1</v>
      </c>
      <c r="Q6" s="3">
        <v>1</v>
      </c>
      <c r="R6" s="3"/>
      <c r="T6" s="71">
        <f t="shared" si="0"/>
        <v>5</v>
      </c>
      <c r="U6" s="45"/>
    </row>
    <row r="7" spans="1:21" ht="15.75">
      <c r="A7" s="3">
        <f t="shared" si="1"/>
        <v>4</v>
      </c>
      <c r="B7" s="3"/>
      <c r="C7" s="3">
        <v>1</v>
      </c>
      <c r="D7" s="3">
        <v>1</v>
      </c>
      <c r="E7" s="3">
        <v>1</v>
      </c>
      <c r="F7" s="3">
        <v>1</v>
      </c>
      <c r="G7" s="3"/>
      <c r="H7" s="3"/>
      <c r="I7" s="3"/>
      <c r="J7" s="3"/>
      <c r="K7" s="33"/>
      <c r="L7" s="3"/>
      <c r="M7" s="3"/>
      <c r="N7" s="3"/>
      <c r="O7" s="3"/>
      <c r="P7" s="3">
        <v>1</v>
      </c>
      <c r="Q7" s="3"/>
      <c r="R7" s="3"/>
      <c r="T7" s="71">
        <f t="shared" si="0"/>
        <v>5</v>
      </c>
      <c r="U7" s="45"/>
    </row>
    <row r="8" spans="1:21" ht="15.75">
      <c r="A8" s="3">
        <f t="shared" si="1"/>
        <v>5</v>
      </c>
      <c r="B8" s="3"/>
      <c r="C8" s="3">
        <v>1</v>
      </c>
      <c r="D8" s="3"/>
      <c r="E8" s="3">
        <v>1</v>
      </c>
      <c r="F8" s="3">
        <v>1</v>
      </c>
      <c r="G8" s="3"/>
      <c r="H8" s="3"/>
      <c r="I8" s="3"/>
      <c r="J8" s="3"/>
      <c r="K8" s="33"/>
      <c r="L8" s="3"/>
      <c r="M8" s="3"/>
      <c r="N8" s="3"/>
      <c r="O8" s="3"/>
      <c r="P8" s="3">
        <v>1</v>
      </c>
      <c r="Q8" s="3"/>
      <c r="R8" s="3">
        <v>1</v>
      </c>
      <c r="T8" s="71">
        <f t="shared" si="0"/>
        <v>5</v>
      </c>
      <c r="U8" s="45"/>
    </row>
    <row r="9" spans="1:21" s="18" customFormat="1" ht="12.75">
      <c r="A9" s="3">
        <f t="shared" si="1"/>
        <v>6</v>
      </c>
      <c r="B9" s="25"/>
      <c r="C9" s="3">
        <v>1</v>
      </c>
      <c r="D9" s="25"/>
      <c r="E9" s="3">
        <v>1</v>
      </c>
      <c r="F9" s="3">
        <v>1</v>
      </c>
      <c r="G9" s="25"/>
      <c r="H9" s="25"/>
      <c r="I9" s="25"/>
      <c r="J9" s="25"/>
      <c r="K9" s="25"/>
      <c r="L9" s="25"/>
      <c r="M9" s="25">
        <v>1</v>
      </c>
      <c r="N9" s="25"/>
      <c r="O9" s="25">
        <v>1</v>
      </c>
      <c r="P9" s="25"/>
      <c r="Q9" s="25"/>
      <c r="R9" s="25"/>
      <c r="T9" s="71">
        <f t="shared" si="0"/>
        <v>5</v>
      </c>
      <c r="U9" s="70"/>
    </row>
    <row r="10" spans="1:21" ht="12.75">
      <c r="A10" s="3">
        <f t="shared" si="1"/>
        <v>7</v>
      </c>
      <c r="B10" s="3"/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71">
        <f t="shared" si="0"/>
        <v>5</v>
      </c>
      <c r="U10" s="45"/>
    </row>
    <row r="11" spans="1:21" ht="15.75">
      <c r="A11" s="3">
        <f t="shared" si="1"/>
        <v>8</v>
      </c>
      <c r="B11" s="3"/>
      <c r="C11" s="3">
        <v>1</v>
      </c>
      <c r="D11" s="3"/>
      <c r="E11" s="3">
        <v>1</v>
      </c>
      <c r="F11" s="3">
        <v>1</v>
      </c>
      <c r="G11" s="3">
        <v>1</v>
      </c>
      <c r="H11" s="3"/>
      <c r="I11" s="3"/>
      <c r="J11" s="33"/>
      <c r="K11" s="33"/>
      <c r="L11" s="3"/>
      <c r="M11" s="3"/>
      <c r="N11" s="3"/>
      <c r="O11" s="3"/>
      <c r="P11" s="3">
        <v>1</v>
      </c>
      <c r="Q11" s="3"/>
      <c r="R11" s="3"/>
      <c r="T11" s="71">
        <f t="shared" si="0"/>
        <v>5</v>
      </c>
      <c r="U11" s="45"/>
    </row>
    <row r="12" spans="1:21" ht="12.75">
      <c r="A12" s="3">
        <f t="shared" si="1"/>
        <v>9</v>
      </c>
      <c r="B12" s="3"/>
      <c r="C12" s="3">
        <v>1</v>
      </c>
      <c r="D12" s="3"/>
      <c r="E12" s="3">
        <v>1</v>
      </c>
      <c r="F12" s="3">
        <v>1</v>
      </c>
      <c r="G12" s="3"/>
      <c r="H12" s="3"/>
      <c r="I12" s="3"/>
      <c r="J12" s="3"/>
      <c r="K12" s="3">
        <v>1</v>
      </c>
      <c r="L12" s="3"/>
      <c r="M12" s="3"/>
      <c r="N12" s="3"/>
      <c r="O12" s="3"/>
      <c r="P12" s="3">
        <v>1</v>
      </c>
      <c r="Q12" s="3"/>
      <c r="R12" s="3"/>
      <c r="T12" s="71">
        <f t="shared" si="0"/>
        <v>5</v>
      </c>
      <c r="U12" s="45"/>
    </row>
    <row r="13" spans="1:21" ht="12.75">
      <c r="A13" s="3">
        <f t="shared" si="1"/>
        <v>10</v>
      </c>
      <c r="B13" s="3"/>
      <c r="C13" s="3">
        <v>1</v>
      </c>
      <c r="D13" s="3">
        <v>1</v>
      </c>
      <c r="E13" s="3">
        <v>1</v>
      </c>
      <c r="F13" s="3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v>1</v>
      </c>
      <c r="R13" s="3"/>
      <c r="T13" s="71">
        <f t="shared" si="0"/>
        <v>5</v>
      </c>
      <c r="U13" s="45"/>
    </row>
    <row r="14" spans="1:21" ht="12.75">
      <c r="A14" s="3">
        <f t="shared" si="1"/>
        <v>11</v>
      </c>
      <c r="B14" s="3"/>
      <c r="C14" s="3">
        <v>1</v>
      </c>
      <c r="D14" s="3">
        <v>1</v>
      </c>
      <c r="E14" s="3">
        <v>1</v>
      </c>
      <c r="F14" s="3">
        <v>1</v>
      </c>
      <c r="G14" s="3"/>
      <c r="H14" s="3"/>
      <c r="I14" s="3"/>
      <c r="J14" s="3"/>
      <c r="K14" s="3"/>
      <c r="L14" s="3"/>
      <c r="M14" s="3"/>
      <c r="N14" s="3"/>
      <c r="O14" s="3"/>
      <c r="P14" s="3">
        <v>1</v>
      </c>
      <c r="Q14" s="3"/>
      <c r="R14" s="3"/>
      <c r="T14" s="71">
        <f t="shared" si="0"/>
        <v>5</v>
      </c>
      <c r="U14" s="45"/>
    </row>
    <row r="15" spans="1:21" ht="12.75">
      <c r="A15" s="3">
        <f t="shared" si="1"/>
        <v>12</v>
      </c>
      <c r="B15" s="3"/>
      <c r="C15" s="3">
        <v>1</v>
      </c>
      <c r="D15" s="3"/>
      <c r="E15" s="3">
        <v>1</v>
      </c>
      <c r="F15" s="3">
        <v>1</v>
      </c>
      <c r="G15" s="3"/>
      <c r="H15" s="3"/>
      <c r="I15" s="3"/>
      <c r="J15" s="3"/>
      <c r="K15" s="3"/>
      <c r="L15" s="3"/>
      <c r="M15" s="3">
        <v>1</v>
      </c>
      <c r="N15" s="3"/>
      <c r="O15" s="3"/>
      <c r="P15" s="3">
        <v>1</v>
      </c>
      <c r="Q15" s="3"/>
      <c r="R15" s="3"/>
      <c r="T15" s="71">
        <f t="shared" si="0"/>
        <v>5</v>
      </c>
      <c r="U15" s="45"/>
    </row>
    <row r="16" spans="1:21" ht="15.75">
      <c r="A16" s="3">
        <f t="shared" si="1"/>
        <v>13</v>
      </c>
      <c r="B16" s="3"/>
      <c r="C16" s="3">
        <v>1</v>
      </c>
      <c r="D16" s="3"/>
      <c r="E16" s="3">
        <v>1</v>
      </c>
      <c r="F16" s="3">
        <v>1</v>
      </c>
      <c r="G16" s="3"/>
      <c r="H16" s="3"/>
      <c r="I16" s="3"/>
      <c r="J16" s="33"/>
      <c r="K16" s="33"/>
      <c r="L16" s="3"/>
      <c r="M16" s="3"/>
      <c r="N16" s="3"/>
      <c r="O16" s="3"/>
      <c r="P16" s="3">
        <v>1</v>
      </c>
      <c r="Q16" s="3">
        <v>1</v>
      </c>
      <c r="R16" s="3"/>
      <c r="T16" s="71">
        <f t="shared" si="0"/>
        <v>5</v>
      </c>
      <c r="U16" s="45"/>
    </row>
    <row r="17" spans="1:21" ht="12.75">
      <c r="A17" s="3">
        <f t="shared" si="1"/>
        <v>14</v>
      </c>
      <c r="B17" s="3"/>
      <c r="C17" s="3">
        <v>1</v>
      </c>
      <c r="D17" s="3">
        <v>1</v>
      </c>
      <c r="E17" s="3">
        <v>1</v>
      </c>
      <c r="F17" s="3">
        <v>1</v>
      </c>
      <c r="G17" s="3"/>
      <c r="H17" s="3"/>
      <c r="I17" s="3"/>
      <c r="J17" s="3"/>
      <c r="K17" s="3"/>
      <c r="L17" s="3"/>
      <c r="M17" s="3"/>
      <c r="N17" s="3"/>
      <c r="O17" s="3"/>
      <c r="P17" s="3">
        <v>1</v>
      </c>
      <c r="Q17" s="3"/>
      <c r="R17" s="3"/>
      <c r="T17" s="71">
        <f t="shared" si="0"/>
        <v>5</v>
      </c>
      <c r="U17" s="45"/>
    </row>
    <row r="18" spans="1:21" ht="15.75">
      <c r="A18" s="3">
        <f t="shared" si="1"/>
        <v>15</v>
      </c>
      <c r="B18" s="3"/>
      <c r="C18" s="3">
        <v>1</v>
      </c>
      <c r="D18" s="3">
        <v>1</v>
      </c>
      <c r="E18" s="3">
        <v>1</v>
      </c>
      <c r="F18" s="3">
        <v>1</v>
      </c>
      <c r="G18" s="3"/>
      <c r="H18" s="3"/>
      <c r="I18" s="3"/>
      <c r="J18" s="28"/>
      <c r="K18" s="28"/>
      <c r="L18" s="3"/>
      <c r="M18" s="3"/>
      <c r="N18" s="3"/>
      <c r="O18" s="3"/>
      <c r="P18" s="3">
        <v>1</v>
      </c>
      <c r="Q18" s="3"/>
      <c r="R18" s="3"/>
      <c r="T18" s="71">
        <f t="shared" si="0"/>
        <v>5</v>
      </c>
      <c r="U18" s="45"/>
    </row>
    <row r="19" spans="1:21" ht="12.75">
      <c r="A19" s="3">
        <f t="shared" si="1"/>
        <v>16</v>
      </c>
      <c r="B19" s="3"/>
      <c r="C19" s="3">
        <v>1</v>
      </c>
      <c r="D19" s="3"/>
      <c r="E19" s="3">
        <v>1</v>
      </c>
      <c r="F19" s="3">
        <v>1</v>
      </c>
      <c r="G19" s="3">
        <v>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v>1</v>
      </c>
      <c r="T19" s="71">
        <f t="shared" si="0"/>
        <v>5</v>
      </c>
      <c r="U19" s="45"/>
    </row>
    <row r="20" spans="1:21" ht="12.75">
      <c r="A20" s="3">
        <f t="shared" si="1"/>
        <v>17</v>
      </c>
      <c r="B20" s="3"/>
      <c r="C20" s="3">
        <v>1</v>
      </c>
      <c r="D20" s="3"/>
      <c r="E20" s="3">
        <v>1</v>
      </c>
      <c r="F20" s="3">
        <v>1</v>
      </c>
      <c r="G20" s="3"/>
      <c r="H20" s="3"/>
      <c r="I20" s="3"/>
      <c r="J20" s="3"/>
      <c r="K20" s="3">
        <v>1</v>
      </c>
      <c r="L20" s="3"/>
      <c r="M20" s="3"/>
      <c r="N20" s="3"/>
      <c r="O20" s="3"/>
      <c r="P20" s="3"/>
      <c r="Q20" s="3">
        <v>1</v>
      </c>
      <c r="R20" s="3"/>
      <c r="T20" s="71">
        <f t="shared" si="0"/>
        <v>5</v>
      </c>
      <c r="U20" s="45"/>
    </row>
    <row r="21" spans="1:21" ht="12.75">
      <c r="A21" s="3">
        <f t="shared" si="1"/>
        <v>18</v>
      </c>
      <c r="B21" s="3"/>
      <c r="C21" s="3">
        <v>1</v>
      </c>
      <c r="D21" s="3"/>
      <c r="E21" s="3">
        <v>1</v>
      </c>
      <c r="F21" s="3">
        <v>1</v>
      </c>
      <c r="G21" s="3"/>
      <c r="H21" s="3"/>
      <c r="I21" s="3">
        <v>1</v>
      </c>
      <c r="J21" s="3"/>
      <c r="K21" s="3"/>
      <c r="L21" s="3"/>
      <c r="M21" s="3"/>
      <c r="N21" s="3"/>
      <c r="O21" s="3"/>
      <c r="P21" s="3">
        <v>1</v>
      </c>
      <c r="Q21" s="3"/>
      <c r="R21" s="3"/>
      <c r="T21" s="71">
        <f t="shared" si="0"/>
        <v>5</v>
      </c>
      <c r="U21" s="45"/>
    </row>
    <row r="22" spans="1:21" ht="12.75">
      <c r="A22" s="3">
        <f t="shared" si="1"/>
        <v>19</v>
      </c>
      <c r="B22" s="3"/>
      <c r="C22" s="3">
        <v>1</v>
      </c>
      <c r="D22" s="3"/>
      <c r="E22" s="3">
        <v>1</v>
      </c>
      <c r="F22" s="3">
        <v>1</v>
      </c>
      <c r="G22" s="3"/>
      <c r="H22" s="3"/>
      <c r="I22" s="3"/>
      <c r="J22" s="3"/>
      <c r="K22" s="3"/>
      <c r="L22" s="3"/>
      <c r="M22" s="3"/>
      <c r="N22" s="3"/>
      <c r="O22" s="3"/>
      <c r="P22" s="3">
        <v>1</v>
      </c>
      <c r="Q22" s="3">
        <v>1</v>
      </c>
      <c r="R22" s="3"/>
      <c r="T22" s="71">
        <f t="shared" si="0"/>
        <v>5</v>
      </c>
      <c r="U22" s="45"/>
    </row>
    <row r="23" spans="1:21" ht="12.75">
      <c r="A23" s="3">
        <f t="shared" si="1"/>
        <v>20</v>
      </c>
      <c r="B23" s="3"/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71">
        <f t="shared" si="0"/>
        <v>5</v>
      </c>
      <c r="U23" s="45"/>
    </row>
    <row r="24" spans="1:21" ht="12.75">
      <c r="A24" s="3">
        <f t="shared" si="1"/>
        <v>21</v>
      </c>
      <c r="B24" s="3"/>
      <c r="C24" s="3">
        <v>1</v>
      </c>
      <c r="D24" s="3"/>
      <c r="E24" s="3">
        <v>1</v>
      </c>
      <c r="F24" s="3">
        <v>1</v>
      </c>
      <c r="G24" s="3">
        <v>1</v>
      </c>
      <c r="H24" s="3"/>
      <c r="I24" s="3"/>
      <c r="J24" s="3"/>
      <c r="K24" s="3"/>
      <c r="L24" s="3"/>
      <c r="M24" s="3"/>
      <c r="N24" s="3"/>
      <c r="O24" s="3"/>
      <c r="P24" s="3">
        <v>1</v>
      </c>
      <c r="Q24" s="3"/>
      <c r="R24" s="3"/>
      <c r="T24" s="71">
        <f t="shared" si="0"/>
        <v>5</v>
      </c>
      <c r="U24" s="45"/>
    </row>
    <row r="25" spans="1:21" ht="12.75">
      <c r="A25" s="3">
        <f t="shared" si="1"/>
        <v>22</v>
      </c>
      <c r="B25" s="3"/>
      <c r="C25" s="3">
        <v>1</v>
      </c>
      <c r="D25" s="3"/>
      <c r="E25" s="3">
        <v>1</v>
      </c>
      <c r="F25" s="3">
        <v>1</v>
      </c>
      <c r="G25" s="3"/>
      <c r="H25" s="3"/>
      <c r="I25" s="3"/>
      <c r="J25" s="3"/>
      <c r="K25" s="3"/>
      <c r="L25" s="3"/>
      <c r="M25" s="3"/>
      <c r="N25" s="3"/>
      <c r="O25" s="3"/>
      <c r="P25" s="3">
        <v>1</v>
      </c>
      <c r="Q25" s="3"/>
      <c r="R25" s="3">
        <v>1</v>
      </c>
      <c r="T25" s="71">
        <f t="shared" si="0"/>
        <v>5</v>
      </c>
      <c r="U25" s="45"/>
    </row>
    <row r="26" spans="1:21" ht="12.75">
      <c r="A26" s="3">
        <f t="shared" si="1"/>
        <v>23</v>
      </c>
      <c r="B26" s="3"/>
      <c r="C26" s="3">
        <v>1</v>
      </c>
      <c r="D26" s="3"/>
      <c r="E26" s="3">
        <v>1</v>
      </c>
      <c r="F26" s="3">
        <v>1</v>
      </c>
      <c r="G26" s="3"/>
      <c r="H26" s="3"/>
      <c r="I26" s="3"/>
      <c r="J26" s="3"/>
      <c r="K26" s="3"/>
      <c r="L26" s="3"/>
      <c r="M26" s="3"/>
      <c r="N26" s="3">
        <v>1</v>
      </c>
      <c r="O26" s="3"/>
      <c r="P26" s="3"/>
      <c r="Q26" s="3">
        <v>1</v>
      </c>
      <c r="R26" s="3"/>
      <c r="T26" s="71">
        <f t="shared" si="0"/>
        <v>5</v>
      </c>
      <c r="U26" s="45"/>
    </row>
    <row r="27" spans="1:21" ht="12.75">
      <c r="A27" s="3">
        <f t="shared" si="1"/>
        <v>24</v>
      </c>
      <c r="B27" s="3"/>
      <c r="C27" s="3">
        <v>1</v>
      </c>
      <c r="D27" s="3"/>
      <c r="E27" s="3">
        <v>1</v>
      </c>
      <c r="F27" s="3">
        <v>1</v>
      </c>
      <c r="G27" s="3"/>
      <c r="H27" s="3"/>
      <c r="I27" s="3"/>
      <c r="J27" s="3"/>
      <c r="K27" s="3">
        <v>1</v>
      </c>
      <c r="L27" s="3"/>
      <c r="M27" s="3"/>
      <c r="N27" s="3"/>
      <c r="O27" s="3"/>
      <c r="P27" s="3"/>
      <c r="Q27" s="3">
        <v>1</v>
      </c>
      <c r="R27" s="3"/>
      <c r="T27" s="71">
        <f t="shared" si="0"/>
        <v>5</v>
      </c>
      <c r="U27" s="45"/>
    </row>
    <row r="28" spans="1:21" ht="12.75">
      <c r="A28" s="3">
        <f t="shared" si="1"/>
        <v>25</v>
      </c>
      <c r="B28" s="3"/>
      <c r="C28" s="3">
        <v>1</v>
      </c>
      <c r="D28" s="3"/>
      <c r="E28" s="3">
        <v>1</v>
      </c>
      <c r="F28" s="3">
        <v>1</v>
      </c>
      <c r="G28" s="3"/>
      <c r="H28" s="3"/>
      <c r="I28" s="3"/>
      <c r="J28" s="3"/>
      <c r="K28" s="3">
        <v>1</v>
      </c>
      <c r="L28" s="3"/>
      <c r="M28" s="3"/>
      <c r="N28" s="3"/>
      <c r="O28" s="3"/>
      <c r="P28" s="3">
        <v>1</v>
      </c>
      <c r="Q28" s="3"/>
      <c r="R28" s="3"/>
      <c r="T28" s="71">
        <f t="shared" si="0"/>
        <v>5</v>
      </c>
      <c r="U28" s="45"/>
    </row>
    <row r="29" ht="4.5" customHeight="1">
      <c r="C29" s="3"/>
    </row>
    <row r="30" spans="1:22" ht="12.75">
      <c r="A30" s="3"/>
      <c r="B30" s="37" t="s">
        <v>53</v>
      </c>
      <c r="C30" s="37">
        <f aca="true" t="shared" si="2" ref="C30:R30">COUNT(C4:C28)</f>
        <v>25</v>
      </c>
      <c r="D30" s="37">
        <f t="shared" si="2"/>
        <v>8</v>
      </c>
      <c r="E30" s="37">
        <f t="shared" si="2"/>
        <v>25</v>
      </c>
      <c r="F30" s="37">
        <f t="shared" si="2"/>
        <v>25</v>
      </c>
      <c r="G30" s="37">
        <f t="shared" si="2"/>
        <v>5</v>
      </c>
      <c r="H30" s="37">
        <f t="shared" si="2"/>
        <v>0</v>
      </c>
      <c r="I30" s="37">
        <f t="shared" si="2"/>
        <v>1</v>
      </c>
      <c r="J30" s="37">
        <f t="shared" si="2"/>
        <v>0</v>
      </c>
      <c r="K30" s="37">
        <f t="shared" si="2"/>
        <v>4</v>
      </c>
      <c r="L30" s="37">
        <f t="shared" si="2"/>
        <v>0</v>
      </c>
      <c r="M30" s="37">
        <f t="shared" si="2"/>
        <v>3</v>
      </c>
      <c r="N30" s="37">
        <f t="shared" si="2"/>
        <v>1</v>
      </c>
      <c r="O30" s="37">
        <f t="shared" si="2"/>
        <v>1</v>
      </c>
      <c r="P30" s="37">
        <f t="shared" si="2"/>
        <v>17</v>
      </c>
      <c r="Q30" s="37">
        <f t="shared" si="2"/>
        <v>7</v>
      </c>
      <c r="R30" s="37">
        <f t="shared" si="2"/>
        <v>3</v>
      </c>
      <c r="S30" s="18"/>
      <c r="T30" s="71">
        <f>SUM(C30:R30)</f>
        <v>125</v>
      </c>
      <c r="U30" s="71">
        <f>C30*5-T30</f>
        <v>0</v>
      </c>
      <c r="V30" t="s">
        <v>42</v>
      </c>
    </row>
    <row r="31" spans="1:21" ht="12.75">
      <c r="A31" s="3"/>
      <c r="B31" s="37" t="s">
        <v>54</v>
      </c>
      <c r="C31" s="37">
        <f aca="true" t="shared" si="3" ref="C31:R31">COUNTIF(C4:C28,"=5")</f>
        <v>0</v>
      </c>
      <c r="D31" s="37">
        <f t="shared" si="3"/>
        <v>0</v>
      </c>
      <c r="E31" s="37">
        <f t="shared" si="3"/>
        <v>0</v>
      </c>
      <c r="F31" s="37">
        <f t="shared" si="3"/>
        <v>0</v>
      </c>
      <c r="G31" s="37">
        <f t="shared" si="3"/>
        <v>0</v>
      </c>
      <c r="H31" s="37">
        <f t="shared" si="3"/>
        <v>0</v>
      </c>
      <c r="I31" s="37">
        <f t="shared" si="3"/>
        <v>0</v>
      </c>
      <c r="J31" s="37">
        <f t="shared" si="3"/>
        <v>0</v>
      </c>
      <c r="K31" s="37">
        <f t="shared" si="3"/>
        <v>0</v>
      </c>
      <c r="L31" s="37">
        <f t="shared" si="3"/>
        <v>0</v>
      </c>
      <c r="M31" s="37">
        <f t="shared" si="3"/>
        <v>0</v>
      </c>
      <c r="N31" s="37">
        <f t="shared" si="3"/>
        <v>0</v>
      </c>
      <c r="O31" s="37">
        <f t="shared" si="3"/>
        <v>0</v>
      </c>
      <c r="P31" s="37">
        <f t="shared" si="3"/>
        <v>0</v>
      </c>
      <c r="Q31" s="37">
        <f t="shared" si="3"/>
        <v>0</v>
      </c>
      <c r="R31" s="37">
        <f t="shared" si="3"/>
        <v>0</v>
      </c>
      <c r="S31" s="18"/>
      <c r="T31" s="71">
        <f>SUM(C31:R31)</f>
        <v>0</v>
      </c>
      <c r="U31" s="71"/>
    </row>
    <row r="32" spans="1:21" ht="12.75">
      <c r="A32" s="3"/>
      <c r="B32" s="37" t="s">
        <v>55</v>
      </c>
      <c r="C32" s="37">
        <f>COUNTIF(C4:C28,"=4")</f>
        <v>0</v>
      </c>
      <c r="D32" s="37">
        <f aca="true" t="shared" si="4" ref="D32:R32">COUNTIF(D4:D28,"=4")</f>
        <v>0</v>
      </c>
      <c r="E32" s="37">
        <f t="shared" si="4"/>
        <v>0</v>
      </c>
      <c r="F32" s="37">
        <f t="shared" si="4"/>
        <v>0</v>
      </c>
      <c r="G32" s="37">
        <f t="shared" si="4"/>
        <v>0</v>
      </c>
      <c r="H32" s="37">
        <f t="shared" si="4"/>
        <v>0</v>
      </c>
      <c r="I32" s="37">
        <f t="shared" si="4"/>
        <v>0</v>
      </c>
      <c r="J32" s="37">
        <f t="shared" si="4"/>
        <v>0</v>
      </c>
      <c r="K32" s="37">
        <f t="shared" si="4"/>
        <v>0</v>
      </c>
      <c r="L32" s="37">
        <f t="shared" si="4"/>
        <v>0</v>
      </c>
      <c r="M32" s="37">
        <f t="shared" si="4"/>
        <v>0</v>
      </c>
      <c r="N32" s="37">
        <f t="shared" si="4"/>
        <v>0</v>
      </c>
      <c r="O32" s="37">
        <f t="shared" si="4"/>
        <v>0</v>
      </c>
      <c r="P32" s="37">
        <f t="shared" si="4"/>
        <v>0</v>
      </c>
      <c r="Q32" s="37">
        <f t="shared" si="4"/>
        <v>0</v>
      </c>
      <c r="R32" s="37">
        <f t="shared" si="4"/>
        <v>0</v>
      </c>
      <c r="S32" s="18"/>
      <c r="T32" s="71">
        <f>SUM(C32:R32)</f>
        <v>0</v>
      </c>
      <c r="U32" s="71"/>
    </row>
    <row r="33" spans="1:21" ht="12.75">
      <c r="A33" s="3"/>
      <c r="B33" s="37" t="s">
        <v>56</v>
      </c>
      <c r="C33" s="37">
        <f>COUNTIF(C4:C28,"=3")</f>
        <v>0</v>
      </c>
      <c r="D33" s="37">
        <f aca="true" t="shared" si="5" ref="D33:R33">COUNTIF(D4:D28,"=3")</f>
        <v>0</v>
      </c>
      <c r="E33" s="37">
        <f t="shared" si="5"/>
        <v>0</v>
      </c>
      <c r="F33" s="37">
        <f t="shared" si="5"/>
        <v>0</v>
      </c>
      <c r="G33" s="37">
        <f t="shared" si="5"/>
        <v>0</v>
      </c>
      <c r="H33" s="37">
        <f t="shared" si="5"/>
        <v>0</v>
      </c>
      <c r="I33" s="37">
        <f t="shared" si="5"/>
        <v>0</v>
      </c>
      <c r="J33" s="37">
        <f t="shared" si="5"/>
        <v>0</v>
      </c>
      <c r="K33" s="37">
        <f t="shared" si="5"/>
        <v>0</v>
      </c>
      <c r="L33" s="37">
        <f t="shared" si="5"/>
        <v>0</v>
      </c>
      <c r="M33" s="37">
        <f t="shared" si="5"/>
        <v>0</v>
      </c>
      <c r="N33" s="37">
        <f t="shared" si="5"/>
        <v>0</v>
      </c>
      <c r="O33" s="37">
        <f t="shared" si="5"/>
        <v>0</v>
      </c>
      <c r="P33" s="37">
        <f t="shared" si="5"/>
        <v>0</v>
      </c>
      <c r="Q33" s="37">
        <f t="shared" si="5"/>
        <v>0</v>
      </c>
      <c r="R33" s="37">
        <f t="shared" si="5"/>
        <v>0</v>
      </c>
      <c r="S33" s="18"/>
      <c r="T33" s="71">
        <f>SUM(C33:R33)</f>
        <v>0</v>
      </c>
      <c r="U33" s="71"/>
    </row>
    <row r="34" spans="1:21" ht="12.75">
      <c r="A34" s="3"/>
      <c r="B34" s="37" t="s">
        <v>57</v>
      </c>
      <c r="C34" s="37">
        <f>COUNTIF(C4:C28,"=2")</f>
        <v>0</v>
      </c>
      <c r="D34" s="37">
        <f aca="true" t="shared" si="6" ref="D34:R34">COUNTIF(D4:D28,"=2")</f>
        <v>0</v>
      </c>
      <c r="E34" s="37">
        <f t="shared" si="6"/>
        <v>0</v>
      </c>
      <c r="F34" s="37">
        <f t="shared" si="6"/>
        <v>0</v>
      </c>
      <c r="G34" s="37">
        <f t="shared" si="6"/>
        <v>0</v>
      </c>
      <c r="H34" s="37">
        <f t="shared" si="6"/>
        <v>0</v>
      </c>
      <c r="I34" s="37">
        <f t="shared" si="6"/>
        <v>0</v>
      </c>
      <c r="J34" s="37">
        <f t="shared" si="6"/>
        <v>0</v>
      </c>
      <c r="K34" s="37">
        <f t="shared" si="6"/>
        <v>0</v>
      </c>
      <c r="L34" s="37">
        <f t="shared" si="6"/>
        <v>0</v>
      </c>
      <c r="M34" s="37">
        <f t="shared" si="6"/>
        <v>0</v>
      </c>
      <c r="N34" s="37">
        <f t="shared" si="6"/>
        <v>0</v>
      </c>
      <c r="O34" s="37">
        <f t="shared" si="6"/>
        <v>0</v>
      </c>
      <c r="P34" s="37">
        <f t="shared" si="6"/>
        <v>0</v>
      </c>
      <c r="Q34" s="37">
        <f t="shared" si="6"/>
        <v>0</v>
      </c>
      <c r="R34" s="37">
        <f t="shared" si="6"/>
        <v>0</v>
      </c>
      <c r="S34" s="18"/>
      <c r="T34" s="71">
        <f>SUM(C34:R34)</f>
        <v>0</v>
      </c>
      <c r="U34" s="71"/>
    </row>
    <row r="36" spans="2:5" ht="15.75">
      <c r="B36" s="50" t="s">
        <v>66</v>
      </c>
      <c r="C36" s="93" t="s">
        <v>52</v>
      </c>
      <c r="D36" s="93"/>
      <c r="E36" s="93"/>
    </row>
    <row r="37" spans="1:21" s="29" customFormat="1" ht="30" customHeight="1">
      <c r="A37" s="31"/>
      <c r="B37" s="31" t="s">
        <v>59</v>
      </c>
      <c r="C37" s="32" t="s">
        <v>88</v>
      </c>
      <c r="D37" s="32" t="s">
        <v>47</v>
      </c>
      <c r="E37" s="30" t="s">
        <v>63</v>
      </c>
      <c r="F37" s="30" t="s">
        <v>64</v>
      </c>
      <c r="G37" s="32" t="s">
        <v>65</v>
      </c>
      <c r="H37" s="32" t="s">
        <v>101</v>
      </c>
      <c r="I37" s="32" t="s">
        <v>61</v>
      </c>
      <c r="J37" s="32" t="s">
        <v>62</v>
      </c>
      <c r="K37" s="32" t="s">
        <v>89</v>
      </c>
      <c r="L37" s="32" t="s">
        <v>90</v>
      </c>
      <c r="M37" s="32" t="s">
        <v>91</v>
      </c>
      <c r="N37" s="32" t="s">
        <v>92</v>
      </c>
      <c r="O37" s="32" t="s">
        <v>93</v>
      </c>
      <c r="P37" s="32" t="s">
        <v>94</v>
      </c>
      <c r="Q37" s="32" t="s">
        <v>95</v>
      </c>
      <c r="R37" s="32" t="s">
        <v>58</v>
      </c>
      <c r="T37" s="43" t="s">
        <v>53</v>
      </c>
      <c r="U37" s="43" t="s">
        <v>39</v>
      </c>
    </row>
    <row r="38" spans="1:21" ht="15.75">
      <c r="A38" s="3">
        <v>1</v>
      </c>
      <c r="B38" s="3"/>
      <c r="C38" s="3">
        <v>4</v>
      </c>
      <c r="D38" s="3">
        <v>4</v>
      </c>
      <c r="E38" s="3">
        <v>4</v>
      </c>
      <c r="F38" s="3">
        <v>4</v>
      </c>
      <c r="G38" s="3"/>
      <c r="H38" s="3"/>
      <c r="I38" s="3"/>
      <c r="J38" s="3"/>
      <c r="K38" s="33"/>
      <c r="L38" s="3"/>
      <c r="M38" s="3"/>
      <c r="N38" s="3"/>
      <c r="O38" s="3"/>
      <c r="P38" s="3"/>
      <c r="Q38" s="3">
        <v>5</v>
      </c>
      <c r="R38" s="3"/>
      <c r="T38" s="71">
        <f aca="true" t="shared" si="7" ref="T38:T95">COUNT(C38:R38)</f>
        <v>5</v>
      </c>
      <c r="U38" s="45"/>
    </row>
    <row r="39" spans="1:21" ht="12.75">
      <c r="A39" s="3">
        <f aca="true" t="shared" si="8" ref="A39:A62">A38+1</f>
        <v>2</v>
      </c>
      <c r="B39" s="3"/>
      <c r="C39" s="3">
        <v>5</v>
      </c>
      <c r="D39" s="3"/>
      <c r="E39" s="3">
        <v>4</v>
      </c>
      <c r="F39" s="3">
        <v>4</v>
      </c>
      <c r="G39" s="3"/>
      <c r="H39" s="3"/>
      <c r="I39" s="3"/>
      <c r="J39" s="3"/>
      <c r="K39" s="3"/>
      <c r="L39" s="3"/>
      <c r="M39" s="3"/>
      <c r="N39" s="3">
        <v>4</v>
      </c>
      <c r="O39" s="3"/>
      <c r="P39" s="3">
        <v>5</v>
      </c>
      <c r="Q39" s="3"/>
      <c r="R39" s="3"/>
      <c r="T39" s="71">
        <f t="shared" si="7"/>
        <v>5</v>
      </c>
      <c r="U39" s="45"/>
    </row>
    <row r="40" spans="1:21" ht="15.75">
      <c r="A40" s="3">
        <f t="shared" si="8"/>
        <v>3</v>
      </c>
      <c r="B40" s="3"/>
      <c r="C40" s="3">
        <v>4</v>
      </c>
      <c r="D40" s="3">
        <v>4</v>
      </c>
      <c r="E40" s="3">
        <v>4</v>
      </c>
      <c r="F40" s="3">
        <v>3</v>
      </c>
      <c r="G40" s="3"/>
      <c r="H40" s="3"/>
      <c r="I40" s="3"/>
      <c r="J40" s="3"/>
      <c r="K40" s="33"/>
      <c r="L40" s="3"/>
      <c r="M40" s="3"/>
      <c r="N40" s="3"/>
      <c r="O40" s="3"/>
      <c r="P40" s="3">
        <v>4</v>
      </c>
      <c r="Q40" s="3"/>
      <c r="R40" s="3"/>
      <c r="T40" s="71">
        <f t="shared" si="7"/>
        <v>5</v>
      </c>
      <c r="U40" s="45"/>
    </row>
    <row r="41" spans="1:21" ht="15.75">
      <c r="A41" s="3">
        <f t="shared" si="8"/>
        <v>4</v>
      </c>
      <c r="B41" s="3"/>
      <c r="C41" s="3">
        <v>4</v>
      </c>
      <c r="D41" s="3"/>
      <c r="E41" s="3">
        <v>4</v>
      </c>
      <c r="F41" s="3">
        <v>4</v>
      </c>
      <c r="G41" s="3"/>
      <c r="H41" s="3"/>
      <c r="I41" s="3"/>
      <c r="J41" s="3"/>
      <c r="K41" s="33">
        <v>4</v>
      </c>
      <c r="L41" s="3"/>
      <c r="M41" s="3"/>
      <c r="N41" s="3"/>
      <c r="O41" s="3"/>
      <c r="P41" s="3">
        <v>4</v>
      </c>
      <c r="Q41" s="3"/>
      <c r="R41" s="3"/>
      <c r="T41" s="71">
        <f t="shared" si="7"/>
        <v>5</v>
      </c>
      <c r="U41" s="45"/>
    </row>
    <row r="42" spans="1:21" ht="12.75">
      <c r="A42" s="3">
        <f t="shared" si="8"/>
        <v>5</v>
      </c>
      <c r="B42" s="3"/>
      <c r="C42" s="3">
        <v>4</v>
      </c>
      <c r="D42" s="3"/>
      <c r="E42" s="3">
        <v>5</v>
      </c>
      <c r="F42" s="3">
        <v>4</v>
      </c>
      <c r="G42" s="3"/>
      <c r="H42" s="25">
        <v>4</v>
      </c>
      <c r="I42" s="3"/>
      <c r="J42" s="3"/>
      <c r="K42" s="3"/>
      <c r="L42" s="3"/>
      <c r="M42" s="3">
        <v>5</v>
      </c>
      <c r="N42" s="3"/>
      <c r="O42" s="3"/>
      <c r="P42" s="3"/>
      <c r="Q42" s="3"/>
      <c r="R42" s="3"/>
      <c r="T42" s="71">
        <f t="shared" si="7"/>
        <v>5</v>
      </c>
      <c r="U42" s="45"/>
    </row>
    <row r="43" spans="1:21" ht="12.75">
      <c r="A43" s="3">
        <f t="shared" si="8"/>
        <v>6</v>
      </c>
      <c r="B43" s="3"/>
      <c r="C43" s="3">
        <v>3</v>
      </c>
      <c r="D43" s="3"/>
      <c r="E43" s="3">
        <v>3</v>
      </c>
      <c r="F43" s="3">
        <v>3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>
        <v>4</v>
      </c>
      <c r="R43" s="3">
        <v>3</v>
      </c>
      <c r="T43" s="71">
        <f t="shared" si="7"/>
        <v>5</v>
      </c>
      <c r="U43" s="45"/>
    </row>
    <row r="44" spans="1:21" ht="15.75">
      <c r="A44" s="3">
        <f t="shared" si="8"/>
        <v>7</v>
      </c>
      <c r="B44" s="3"/>
      <c r="C44" s="3">
        <v>3</v>
      </c>
      <c r="D44" s="3"/>
      <c r="E44" s="3">
        <v>3</v>
      </c>
      <c r="F44" s="3">
        <v>3</v>
      </c>
      <c r="G44" s="3"/>
      <c r="H44" s="3"/>
      <c r="I44" s="3"/>
      <c r="J44" s="33"/>
      <c r="K44" s="33"/>
      <c r="L44" s="3"/>
      <c r="M44" s="3">
        <v>3</v>
      </c>
      <c r="N44" s="3"/>
      <c r="O44" s="3"/>
      <c r="P44" s="3"/>
      <c r="Q44" s="3"/>
      <c r="R44" s="3">
        <v>3</v>
      </c>
      <c r="T44" s="71">
        <f t="shared" si="7"/>
        <v>5</v>
      </c>
      <c r="U44" s="45"/>
    </row>
    <row r="45" spans="1:21" ht="12.75">
      <c r="A45" s="3">
        <f t="shared" si="8"/>
        <v>8</v>
      </c>
      <c r="B45" s="3"/>
      <c r="C45" s="3">
        <v>5</v>
      </c>
      <c r="D45" s="3"/>
      <c r="E45" s="3">
        <v>4</v>
      </c>
      <c r="F45" s="3">
        <v>4</v>
      </c>
      <c r="G45" s="3"/>
      <c r="H45" s="3"/>
      <c r="I45" s="3"/>
      <c r="J45" s="3"/>
      <c r="K45" s="3"/>
      <c r="L45" s="3"/>
      <c r="M45" s="3"/>
      <c r="N45" s="3">
        <v>4</v>
      </c>
      <c r="O45" s="3"/>
      <c r="P45" s="3"/>
      <c r="Q45" s="3">
        <v>5</v>
      </c>
      <c r="R45" s="3"/>
      <c r="T45" s="71">
        <f t="shared" si="7"/>
        <v>5</v>
      </c>
      <c r="U45" s="45"/>
    </row>
    <row r="46" spans="1:21" ht="12.75">
      <c r="A46" s="3">
        <f t="shared" si="8"/>
        <v>9</v>
      </c>
      <c r="B46" s="3"/>
      <c r="C46" s="3">
        <v>5</v>
      </c>
      <c r="D46" s="3">
        <v>5</v>
      </c>
      <c r="E46" s="3">
        <v>5</v>
      </c>
      <c r="F46" s="3">
        <v>4</v>
      </c>
      <c r="G46" s="3"/>
      <c r="H46" s="3"/>
      <c r="I46" s="3"/>
      <c r="J46" s="3"/>
      <c r="K46" s="3"/>
      <c r="L46" s="3"/>
      <c r="M46" s="3"/>
      <c r="N46" s="3"/>
      <c r="O46" s="3"/>
      <c r="P46" s="3">
        <v>5</v>
      </c>
      <c r="Q46" s="3"/>
      <c r="R46" s="3"/>
      <c r="T46" s="71">
        <f t="shared" si="7"/>
        <v>5</v>
      </c>
      <c r="U46" s="45"/>
    </row>
    <row r="47" spans="1:21" ht="12.75">
      <c r="A47" s="3">
        <f t="shared" si="8"/>
        <v>10</v>
      </c>
      <c r="B47" s="3"/>
      <c r="C47" s="3">
        <v>5</v>
      </c>
      <c r="D47" s="3">
        <v>4</v>
      </c>
      <c r="E47" s="3">
        <v>4</v>
      </c>
      <c r="F47" s="3">
        <v>4</v>
      </c>
      <c r="G47" s="3"/>
      <c r="H47" s="3"/>
      <c r="I47" s="3"/>
      <c r="J47" s="3">
        <v>5</v>
      </c>
      <c r="K47" s="3"/>
      <c r="L47" s="3"/>
      <c r="M47" s="3"/>
      <c r="N47" s="3"/>
      <c r="O47" s="3"/>
      <c r="P47" s="3"/>
      <c r="Q47" s="3"/>
      <c r="R47" s="3"/>
      <c r="T47" s="71">
        <f t="shared" si="7"/>
        <v>5</v>
      </c>
      <c r="U47" s="45"/>
    </row>
    <row r="48" spans="1:21" ht="12.75">
      <c r="A48" s="3">
        <f t="shared" si="8"/>
        <v>11</v>
      </c>
      <c r="B48" s="3"/>
      <c r="C48" s="3">
        <v>5</v>
      </c>
      <c r="D48" s="3"/>
      <c r="E48" s="3">
        <v>3</v>
      </c>
      <c r="F48" s="3">
        <v>4</v>
      </c>
      <c r="G48" s="3"/>
      <c r="H48" s="3"/>
      <c r="I48" s="3"/>
      <c r="J48" s="3"/>
      <c r="K48" s="3"/>
      <c r="L48" s="3"/>
      <c r="M48" s="3"/>
      <c r="N48" s="3"/>
      <c r="O48" s="3"/>
      <c r="P48" s="3">
        <v>4</v>
      </c>
      <c r="Q48" s="3">
        <v>4</v>
      </c>
      <c r="R48" s="3"/>
      <c r="T48" s="71">
        <f t="shared" si="7"/>
        <v>5</v>
      </c>
      <c r="U48" s="45"/>
    </row>
    <row r="49" spans="1:21" ht="15.75">
      <c r="A49" s="3">
        <f t="shared" si="8"/>
        <v>12</v>
      </c>
      <c r="B49" s="3"/>
      <c r="C49" s="3">
        <v>4</v>
      </c>
      <c r="D49" s="3"/>
      <c r="E49" s="3">
        <v>4</v>
      </c>
      <c r="F49" s="3">
        <v>3</v>
      </c>
      <c r="G49" s="3"/>
      <c r="H49" s="25">
        <v>4</v>
      </c>
      <c r="I49" s="3"/>
      <c r="J49" s="33"/>
      <c r="K49" s="33"/>
      <c r="L49" s="3"/>
      <c r="M49" s="3">
        <v>4</v>
      </c>
      <c r="N49" s="3"/>
      <c r="O49" s="3"/>
      <c r="P49" s="3"/>
      <c r="Q49" s="3"/>
      <c r="R49" s="3"/>
      <c r="T49" s="71">
        <f t="shared" si="7"/>
        <v>5</v>
      </c>
      <c r="U49" s="45"/>
    </row>
    <row r="50" spans="1:21" ht="12.75">
      <c r="A50" s="3">
        <f t="shared" si="8"/>
        <v>13</v>
      </c>
      <c r="B50" s="3"/>
      <c r="C50" s="3">
        <v>4</v>
      </c>
      <c r="D50" s="3"/>
      <c r="E50" s="3">
        <v>4</v>
      </c>
      <c r="F50" s="3">
        <v>3</v>
      </c>
      <c r="G50" s="3"/>
      <c r="H50" s="3"/>
      <c r="I50" s="3"/>
      <c r="J50" s="3"/>
      <c r="K50" s="3"/>
      <c r="L50" s="3"/>
      <c r="M50" s="3"/>
      <c r="N50" s="3">
        <v>3</v>
      </c>
      <c r="O50" s="3"/>
      <c r="P50" s="3"/>
      <c r="Q50" s="3">
        <v>4</v>
      </c>
      <c r="R50" s="3"/>
      <c r="T50" s="71">
        <f t="shared" si="7"/>
        <v>5</v>
      </c>
      <c r="U50" s="45"/>
    </row>
    <row r="51" spans="1:21" ht="15.75">
      <c r="A51" s="3">
        <f t="shared" si="8"/>
        <v>14</v>
      </c>
      <c r="B51" s="3"/>
      <c r="C51" s="3">
        <v>4</v>
      </c>
      <c r="D51" s="3"/>
      <c r="E51" s="3">
        <v>4</v>
      </c>
      <c r="F51" s="3">
        <v>4</v>
      </c>
      <c r="G51" s="3"/>
      <c r="H51" s="3"/>
      <c r="I51" s="3"/>
      <c r="J51" s="28"/>
      <c r="K51" s="28"/>
      <c r="L51" s="3"/>
      <c r="M51" s="3">
        <v>3</v>
      </c>
      <c r="N51" s="3"/>
      <c r="O51" s="3"/>
      <c r="P51" s="3"/>
      <c r="Q51" s="3"/>
      <c r="R51" s="3">
        <v>3</v>
      </c>
      <c r="T51" s="71">
        <f t="shared" si="7"/>
        <v>5</v>
      </c>
      <c r="U51" s="45"/>
    </row>
    <row r="52" spans="1:21" ht="12.75">
      <c r="A52" s="3">
        <f t="shared" si="8"/>
        <v>15</v>
      </c>
      <c r="B52" s="3"/>
      <c r="C52" s="3">
        <v>3</v>
      </c>
      <c r="D52" s="3"/>
      <c r="E52" s="3">
        <v>3</v>
      </c>
      <c r="F52" s="3">
        <v>3</v>
      </c>
      <c r="G52" s="3"/>
      <c r="H52" s="3"/>
      <c r="I52" s="3"/>
      <c r="J52" s="3"/>
      <c r="K52" s="3"/>
      <c r="L52" s="3"/>
      <c r="M52" s="3">
        <v>3</v>
      </c>
      <c r="N52" s="3"/>
      <c r="O52" s="3"/>
      <c r="P52" s="3"/>
      <c r="Q52" s="3"/>
      <c r="R52" s="3">
        <v>4</v>
      </c>
      <c r="T52" s="71">
        <f t="shared" si="7"/>
        <v>5</v>
      </c>
      <c r="U52" s="45"/>
    </row>
    <row r="53" spans="1:21" ht="12.75">
      <c r="A53" s="3">
        <f t="shared" si="8"/>
        <v>16</v>
      </c>
      <c r="B53" s="3"/>
      <c r="C53" s="3">
        <v>4</v>
      </c>
      <c r="D53" s="3">
        <v>3</v>
      </c>
      <c r="E53" s="3">
        <v>4</v>
      </c>
      <c r="F53" s="3">
        <v>4</v>
      </c>
      <c r="G53" s="3"/>
      <c r="H53" s="3"/>
      <c r="I53" s="3"/>
      <c r="J53" s="3"/>
      <c r="K53" s="3"/>
      <c r="L53" s="3"/>
      <c r="M53" s="3"/>
      <c r="N53" s="3"/>
      <c r="O53" s="3"/>
      <c r="P53" s="3">
        <v>3</v>
      </c>
      <c r="Q53" s="3"/>
      <c r="R53" s="3"/>
      <c r="T53" s="71">
        <f t="shared" si="7"/>
        <v>5</v>
      </c>
      <c r="U53" s="45"/>
    </row>
    <row r="54" spans="1:21" ht="12.75">
      <c r="A54" s="3">
        <f t="shared" si="8"/>
        <v>17</v>
      </c>
      <c r="B54" s="3"/>
      <c r="C54" s="3">
        <v>4</v>
      </c>
      <c r="D54" s="3"/>
      <c r="E54" s="3">
        <v>3</v>
      </c>
      <c r="F54" s="3">
        <v>3</v>
      </c>
      <c r="G54" s="3"/>
      <c r="H54" s="3"/>
      <c r="I54" s="3"/>
      <c r="J54" s="3"/>
      <c r="K54" s="3"/>
      <c r="L54" s="3"/>
      <c r="M54" s="3">
        <v>3</v>
      </c>
      <c r="N54" s="3"/>
      <c r="O54" s="3"/>
      <c r="P54" s="3">
        <v>4</v>
      </c>
      <c r="Q54" s="3"/>
      <c r="R54" s="3"/>
      <c r="T54" s="71">
        <f t="shared" si="7"/>
        <v>5</v>
      </c>
      <c r="U54" s="45"/>
    </row>
    <row r="55" spans="1:21" ht="12.75">
      <c r="A55" s="3">
        <f t="shared" si="8"/>
        <v>18</v>
      </c>
      <c r="B55" s="3"/>
      <c r="C55" s="3">
        <v>5</v>
      </c>
      <c r="D55" s="3">
        <v>5</v>
      </c>
      <c r="E55" s="3">
        <v>4</v>
      </c>
      <c r="F55" s="3">
        <v>5</v>
      </c>
      <c r="G55" s="3"/>
      <c r="H55" s="3"/>
      <c r="I55" s="3"/>
      <c r="J55" s="3"/>
      <c r="K55" s="3"/>
      <c r="L55" s="3"/>
      <c r="M55" s="3"/>
      <c r="N55" s="3"/>
      <c r="O55" s="3"/>
      <c r="P55" s="3">
        <v>5</v>
      </c>
      <c r="Q55" s="3"/>
      <c r="R55" s="3"/>
      <c r="T55" s="71">
        <f t="shared" si="7"/>
        <v>5</v>
      </c>
      <c r="U55" s="45"/>
    </row>
    <row r="56" spans="1:21" ht="12.75">
      <c r="A56" s="3">
        <f t="shared" si="8"/>
        <v>19</v>
      </c>
      <c r="B56" s="3"/>
      <c r="C56" s="3">
        <v>5</v>
      </c>
      <c r="D56" s="3">
        <v>4</v>
      </c>
      <c r="E56" s="3">
        <v>4</v>
      </c>
      <c r="F56" s="3">
        <v>4</v>
      </c>
      <c r="G56" s="3"/>
      <c r="H56" s="3"/>
      <c r="I56" s="3"/>
      <c r="J56" s="3"/>
      <c r="K56" s="3"/>
      <c r="L56" s="3"/>
      <c r="M56" s="3"/>
      <c r="N56" s="3"/>
      <c r="O56" s="3"/>
      <c r="P56" s="3">
        <v>5</v>
      </c>
      <c r="Q56" s="3"/>
      <c r="R56" s="3"/>
      <c r="T56" s="71">
        <f t="shared" si="7"/>
        <v>5</v>
      </c>
      <c r="U56" s="45"/>
    </row>
    <row r="57" spans="1:22" ht="12.75">
      <c r="A57" s="3">
        <f t="shared" si="8"/>
        <v>20</v>
      </c>
      <c r="B57" s="3"/>
      <c r="C57" s="3">
        <v>4</v>
      </c>
      <c r="D57" s="3"/>
      <c r="E57" s="3">
        <v>4</v>
      </c>
      <c r="F57" s="3">
        <v>4</v>
      </c>
      <c r="G57" s="3"/>
      <c r="H57" s="3"/>
      <c r="I57" s="3"/>
      <c r="J57" s="3"/>
      <c r="K57" s="3">
        <v>4</v>
      </c>
      <c r="L57" s="3"/>
      <c r="M57" s="3"/>
      <c r="N57" s="3"/>
      <c r="O57" s="3"/>
      <c r="P57" s="3"/>
      <c r="Q57" s="3"/>
      <c r="R57" s="3">
        <v>4</v>
      </c>
      <c r="T57" s="71">
        <f t="shared" si="7"/>
        <v>5</v>
      </c>
      <c r="U57" s="45"/>
      <c r="V57" s="51"/>
    </row>
    <row r="58" spans="1:21" ht="12.75">
      <c r="A58" s="3">
        <f t="shared" si="8"/>
        <v>21</v>
      </c>
      <c r="B58" s="3"/>
      <c r="C58" s="3">
        <v>4</v>
      </c>
      <c r="D58" s="3"/>
      <c r="E58" s="3">
        <v>4</v>
      </c>
      <c r="F58" s="3">
        <v>3</v>
      </c>
      <c r="G58" s="3"/>
      <c r="H58" s="3"/>
      <c r="I58" s="3"/>
      <c r="J58" s="3"/>
      <c r="K58" s="3"/>
      <c r="L58" s="3"/>
      <c r="M58" s="3"/>
      <c r="N58" s="3">
        <v>3</v>
      </c>
      <c r="O58" s="3"/>
      <c r="P58" s="3"/>
      <c r="Q58" s="3">
        <v>5</v>
      </c>
      <c r="R58" s="3"/>
      <c r="T58" s="71">
        <f t="shared" si="7"/>
        <v>5</v>
      </c>
      <c r="U58" s="45"/>
    </row>
    <row r="59" spans="1:21" ht="12.75">
      <c r="A59" s="3">
        <f t="shared" si="8"/>
        <v>22</v>
      </c>
      <c r="B59" s="3"/>
      <c r="C59" s="3">
        <v>4</v>
      </c>
      <c r="D59" s="3"/>
      <c r="E59" s="3">
        <v>4</v>
      </c>
      <c r="F59" s="3">
        <v>4</v>
      </c>
      <c r="G59" s="3"/>
      <c r="H59" s="3"/>
      <c r="I59" s="3"/>
      <c r="J59" s="3"/>
      <c r="K59" s="3"/>
      <c r="L59" s="3"/>
      <c r="M59" s="3">
        <v>4</v>
      </c>
      <c r="N59" s="3"/>
      <c r="O59" s="3"/>
      <c r="P59" s="3">
        <v>4</v>
      </c>
      <c r="Q59" s="3"/>
      <c r="R59" s="3"/>
      <c r="T59" s="71">
        <f t="shared" si="7"/>
        <v>5</v>
      </c>
      <c r="U59" s="45"/>
    </row>
    <row r="60" spans="1:21" ht="12.75">
      <c r="A60" s="3">
        <f t="shared" si="8"/>
        <v>23</v>
      </c>
      <c r="B60" s="3"/>
      <c r="C60" s="3">
        <v>5</v>
      </c>
      <c r="D60" s="3"/>
      <c r="E60" s="3">
        <v>4</v>
      </c>
      <c r="F60" s="3">
        <v>4</v>
      </c>
      <c r="G60" s="3"/>
      <c r="H60" s="3"/>
      <c r="I60" s="3"/>
      <c r="J60" s="3"/>
      <c r="K60" s="3"/>
      <c r="L60" s="3"/>
      <c r="M60" s="3"/>
      <c r="N60" s="3"/>
      <c r="O60" s="3"/>
      <c r="P60" s="3">
        <v>4</v>
      </c>
      <c r="Q60" s="3">
        <v>5</v>
      </c>
      <c r="R60" s="3"/>
      <c r="T60" s="71">
        <f t="shared" si="7"/>
        <v>5</v>
      </c>
      <c r="U60" s="45"/>
    </row>
    <row r="61" spans="1:21" ht="12.75">
      <c r="A61" s="3">
        <f t="shared" si="8"/>
        <v>24</v>
      </c>
      <c r="B61" s="3"/>
      <c r="C61" s="3">
        <v>4</v>
      </c>
      <c r="D61" s="3"/>
      <c r="E61" s="3">
        <v>4</v>
      </c>
      <c r="F61" s="3">
        <v>3</v>
      </c>
      <c r="G61" s="3"/>
      <c r="H61" s="3"/>
      <c r="I61" s="3"/>
      <c r="J61" s="3"/>
      <c r="K61" s="3"/>
      <c r="L61" s="3"/>
      <c r="M61" s="3">
        <v>5</v>
      </c>
      <c r="N61" s="3"/>
      <c r="O61" s="3"/>
      <c r="P61" s="3">
        <v>3</v>
      </c>
      <c r="Q61" s="3"/>
      <c r="R61" s="3"/>
      <c r="T61" s="71">
        <f t="shared" si="7"/>
        <v>5</v>
      </c>
      <c r="U61" s="45"/>
    </row>
    <row r="62" spans="1:21" ht="12.75">
      <c r="A62" s="3">
        <f t="shared" si="8"/>
        <v>25</v>
      </c>
      <c r="B62" s="3"/>
      <c r="C62" s="3">
        <v>3</v>
      </c>
      <c r="D62" s="3"/>
      <c r="E62" s="3">
        <v>4</v>
      </c>
      <c r="F62" s="3">
        <v>4</v>
      </c>
      <c r="G62" s="3"/>
      <c r="H62" s="3"/>
      <c r="I62" s="3"/>
      <c r="J62" s="3"/>
      <c r="K62" s="3"/>
      <c r="L62" s="3"/>
      <c r="M62" s="3">
        <v>5</v>
      </c>
      <c r="N62" s="3"/>
      <c r="O62" s="3"/>
      <c r="P62" s="3">
        <v>3</v>
      </c>
      <c r="Q62" s="3"/>
      <c r="R62" s="3"/>
      <c r="T62" s="71">
        <f t="shared" si="7"/>
        <v>5</v>
      </c>
      <c r="U62" s="45"/>
    </row>
    <row r="63" spans="20:21" ht="4.5" customHeight="1">
      <c r="T63" s="45"/>
      <c r="U63" s="45"/>
    </row>
    <row r="64" spans="1:22" ht="12.75">
      <c r="A64" s="3"/>
      <c r="B64" s="37" t="s">
        <v>53</v>
      </c>
      <c r="C64" s="37">
        <f>COUNT(C38:C62)</f>
        <v>25</v>
      </c>
      <c r="D64" s="37">
        <f aca="true" t="shared" si="9" ref="D64:R64">COUNT(D38:D62)</f>
        <v>7</v>
      </c>
      <c r="E64" s="37">
        <f t="shared" si="9"/>
        <v>25</v>
      </c>
      <c r="F64" s="37">
        <f>COUNT(F38:F62)</f>
        <v>25</v>
      </c>
      <c r="G64" s="37">
        <f t="shared" si="9"/>
        <v>0</v>
      </c>
      <c r="H64" s="37">
        <f t="shared" si="9"/>
        <v>2</v>
      </c>
      <c r="I64" s="37">
        <f t="shared" si="9"/>
        <v>0</v>
      </c>
      <c r="J64" s="37">
        <f t="shared" si="9"/>
        <v>1</v>
      </c>
      <c r="K64" s="37">
        <f t="shared" si="9"/>
        <v>2</v>
      </c>
      <c r="L64" s="37">
        <f t="shared" si="9"/>
        <v>0</v>
      </c>
      <c r="M64" s="37">
        <f t="shared" si="9"/>
        <v>9</v>
      </c>
      <c r="N64" s="37">
        <f t="shared" si="9"/>
        <v>4</v>
      </c>
      <c r="O64" s="37">
        <f t="shared" si="9"/>
        <v>0</v>
      </c>
      <c r="P64" s="37">
        <f t="shared" si="9"/>
        <v>13</v>
      </c>
      <c r="Q64" s="37">
        <f t="shared" si="9"/>
        <v>7</v>
      </c>
      <c r="R64" s="37">
        <f t="shared" si="9"/>
        <v>5</v>
      </c>
      <c r="T64" s="71">
        <f>SUM(C64:R64)</f>
        <v>125</v>
      </c>
      <c r="U64" s="71">
        <f>C64*5-T64</f>
        <v>0</v>
      </c>
      <c r="V64" t="s">
        <v>42</v>
      </c>
    </row>
    <row r="65" spans="1:21" ht="12.75">
      <c r="A65" s="3"/>
      <c r="B65" s="37" t="s">
        <v>54</v>
      </c>
      <c r="C65" s="37">
        <f>COUNTIF(C38:C62,"=5")</f>
        <v>8</v>
      </c>
      <c r="D65" s="37">
        <f aca="true" t="shared" si="10" ref="D65:R65">COUNTIF(D38:D62,"=5")</f>
        <v>2</v>
      </c>
      <c r="E65" s="37">
        <f t="shared" si="10"/>
        <v>2</v>
      </c>
      <c r="F65" s="37">
        <f>COUNTIF(F38:F62,"=5")</f>
        <v>1</v>
      </c>
      <c r="G65" s="37">
        <f t="shared" si="10"/>
        <v>0</v>
      </c>
      <c r="H65" s="37">
        <f t="shared" si="10"/>
        <v>0</v>
      </c>
      <c r="I65" s="37">
        <f t="shared" si="10"/>
        <v>0</v>
      </c>
      <c r="J65" s="37">
        <f t="shared" si="10"/>
        <v>1</v>
      </c>
      <c r="K65" s="37">
        <f t="shared" si="10"/>
        <v>0</v>
      </c>
      <c r="L65" s="37">
        <f t="shared" si="10"/>
        <v>0</v>
      </c>
      <c r="M65" s="37">
        <f t="shared" si="10"/>
        <v>3</v>
      </c>
      <c r="N65" s="37">
        <f t="shared" si="10"/>
        <v>0</v>
      </c>
      <c r="O65" s="37">
        <f t="shared" si="10"/>
        <v>0</v>
      </c>
      <c r="P65" s="37">
        <f t="shared" si="10"/>
        <v>4</v>
      </c>
      <c r="Q65" s="37">
        <f t="shared" si="10"/>
        <v>4</v>
      </c>
      <c r="R65" s="37">
        <f t="shared" si="10"/>
        <v>0</v>
      </c>
      <c r="T65" s="71">
        <f>SUM(C65:R65)</f>
        <v>25</v>
      </c>
      <c r="U65" s="45"/>
    </row>
    <row r="66" spans="1:21" ht="12.75">
      <c r="A66" s="3"/>
      <c r="B66" s="37" t="s">
        <v>55</v>
      </c>
      <c r="C66" s="37">
        <f>COUNTIF(C38:C62,"=4")</f>
        <v>13</v>
      </c>
      <c r="D66" s="37">
        <f aca="true" t="shared" si="11" ref="D66:R66">COUNTIF(D38:D62,"=4")</f>
        <v>4</v>
      </c>
      <c r="E66" s="37">
        <f t="shared" si="11"/>
        <v>18</v>
      </c>
      <c r="F66" s="37">
        <f>COUNTIF(F38:F62,"=4")</f>
        <v>15</v>
      </c>
      <c r="G66" s="37">
        <f t="shared" si="11"/>
        <v>0</v>
      </c>
      <c r="H66" s="37">
        <f t="shared" si="11"/>
        <v>2</v>
      </c>
      <c r="I66" s="37">
        <f t="shared" si="11"/>
        <v>0</v>
      </c>
      <c r="J66" s="37">
        <f t="shared" si="11"/>
        <v>0</v>
      </c>
      <c r="K66" s="37">
        <f t="shared" si="11"/>
        <v>2</v>
      </c>
      <c r="L66" s="37">
        <f t="shared" si="11"/>
        <v>0</v>
      </c>
      <c r="M66" s="37">
        <f t="shared" si="11"/>
        <v>2</v>
      </c>
      <c r="N66" s="37">
        <f t="shared" si="11"/>
        <v>2</v>
      </c>
      <c r="O66" s="37">
        <f t="shared" si="11"/>
        <v>0</v>
      </c>
      <c r="P66" s="37">
        <f t="shared" si="11"/>
        <v>6</v>
      </c>
      <c r="Q66" s="37">
        <f t="shared" si="11"/>
        <v>3</v>
      </c>
      <c r="R66" s="37">
        <f t="shared" si="11"/>
        <v>2</v>
      </c>
      <c r="T66" s="71">
        <f>SUM(C66:R66)</f>
        <v>69</v>
      </c>
      <c r="U66" s="45"/>
    </row>
    <row r="67" spans="1:21" ht="12.75">
      <c r="A67" s="3"/>
      <c r="B67" s="37" t="s">
        <v>56</v>
      </c>
      <c r="C67" s="37">
        <f>COUNTIF(C38:C62,"=3")</f>
        <v>4</v>
      </c>
      <c r="D67" s="37">
        <f aca="true" t="shared" si="12" ref="D67:R67">COUNTIF(D38:D62,"=3")</f>
        <v>1</v>
      </c>
      <c r="E67" s="37">
        <f t="shared" si="12"/>
        <v>5</v>
      </c>
      <c r="F67" s="37">
        <f>COUNTIF(F38:F62,"=3")</f>
        <v>9</v>
      </c>
      <c r="G67" s="37">
        <f t="shared" si="12"/>
        <v>0</v>
      </c>
      <c r="H67" s="37">
        <f t="shared" si="12"/>
        <v>0</v>
      </c>
      <c r="I67" s="37">
        <f t="shared" si="12"/>
        <v>0</v>
      </c>
      <c r="J67" s="37">
        <f t="shared" si="12"/>
        <v>0</v>
      </c>
      <c r="K67" s="37">
        <f t="shared" si="12"/>
        <v>0</v>
      </c>
      <c r="L67" s="37">
        <f t="shared" si="12"/>
        <v>0</v>
      </c>
      <c r="M67" s="37">
        <f t="shared" si="12"/>
        <v>4</v>
      </c>
      <c r="N67" s="37">
        <f t="shared" si="12"/>
        <v>2</v>
      </c>
      <c r="O67" s="37">
        <f t="shared" si="12"/>
        <v>0</v>
      </c>
      <c r="P67" s="37">
        <f t="shared" si="12"/>
        <v>3</v>
      </c>
      <c r="Q67" s="37">
        <f t="shared" si="12"/>
        <v>0</v>
      </c>
      <c r="R67" s="37">
        <f t="shared" si="12"/>
        <v>3</v>
      </c>
      <c r="T67" s="71">
        <f>SUM(C67:R67)</f>
        <v>31</v>
      </c>
      <c r="U67" s="45"/>
    </row>
    <row r="68" spans="1:21" ht="12.75">
      <c r="A68" s="3"/>
      <c r="B68" s="37" t="s">
        <v>57</v>
      </c>
      <c r="C68" s="37">
        <f>COUNTIF(C38:C62,"=2")</f>
        <v>0</v>
      </c>
      <c r="D68" s="37">
        <f aca="true" t="shared" si="13" ref="D68:R68">COUNTIF(D38:D62,"=2")</f>
        <v>0</v>
      </c>
      <c r="E68" s="37">
        <f t="shared" si="13"/>
        <v>0</v>
      </c>
      <c r="F68" s="37">
        <f>COUNTIF(F38:F62,"=2")</f>
        <v>0</v>
      </c>
      <c r="G68" s="37">
        <f t="shared" si="13"/>
        <v>0</v>
      </c>
      <c r="H68" s="37">
        <f t="shared" si="13"/>
        <v>0</v>
      </c>
      <c r="I68" s="37">
        <f t="shared" si="13"/>
        <v>0</v>
      </c>
      <c r="J68" s="37">
        <f t="shared" si="13"/>
        <v>0</v>
      </c>
      <c r="K68" s="37">
        <f t="shared" si="13"/>
        <v>0</v>
      </c>
      <c r="L68" s="37">
        <f t="shared" si="13"/>
        <v>0</v>
      </c>
      <c r="M68" s="37">
        <f t="shared" si="13"/>
        <v>0</v>
      </c>
      <c r="N68" s="37">
        <f t="shared" si="13"/>
        <v>0</v>
      </c>
      <c r="O68" s="37">
        <f t="shared" si="13"/>
        <v>0</v>
      </c>
      <c r="P68" s="37">
        <f t="shared" si="13"/>
        <v>0</v>
      </c>
      <c r="Q68" s="37">
        <f t="shared" si="13"/>
        <v>0</v>
      </c>
      <c r="R68" s="37">
        <f t="shared" si="13"/>
        <v>0</v>
      </c>
      <c r="T68" s="71">
        <f>SUM(C68:R68)</f>
        <v>0</v>
      </c>
      <c r="U68" s="45"/>
    </row>
    <row r="69" spans="20:21" ht="12.75">
      <c r="T69" s="47"/>
      <c r="U69" s="47"/>
    </row>
    <row r="70" spans="2:21" ht="15.75">
      <c r="B70" s="50" t="s">
        <v>67</v>
      </c>
      <c r="C70" s="93" t="s">
        <v>52</v>
      </c>
      <c r="D70" s="93"/>
      <c r="E70" s="93"/>
      <c r="T70" s="47"/>
      <c r="U70" s="47"/>
    </row>
    <row r="71" spans="1:21" s="29" customFormat="1" ht="32.25" customHeight="1">
      <c r="A71" s="31"/>
      <c r="B71" s="31" t="s">
        <v>59</v>
      </c>
      <c r="C71" s="32" t="s">
        <v>88</v>
      </c>
      <c r="D71" s="32" t="s">
        <v>47</v>
      </c>
      <c r="E71" s="30" t="s">
        <v>63</v>
      </c>
      <c r="F71" s="30" t="s">
        <v>64</v>
      </c>
      <c r="G71" s="32" t="s">
        <v>65</v>
      </c>
      <c r="H71" s="32" t="s">
        <v>101</v>
      </c>
      <c r="I71" s="32" t="s">
        <v>61</v>
      </c>
      <c r="J71" s="32" t="s">
        <v>62</v>
      </c>
      <c r="K71" s="32" t="s">
        <v>89</v>
      </c>
      <c r="L71" s="32" t="s">
        <v>90</v>
      </c>
      <c r="M71" s="32" t="s">
        <v>91</v>
      </c>
      <c r="N71" s="32" t="s">
        <v>92</v>
      </c>
      <c r="O71" s="32" t="s">
        <v>93</v>
      </c>
      <c r="P71" s="32" t="s">
        <v>94</v>
      </c>
      <c r="Q71" s="32" t="s">
        <v>95</v>
      </c>
      <c r="R71" s="32" t="s">
        <v>58</v>
      </c>
      <c r="T71" s="45" t="s">
        <v>53</v>
      </c>
      <c r="U71" s="43" t="s">
        <v>39</v>
      </c>
    </row>
    <row r="72" spans="1:21" ht="15.75">
      <c r="A72" s="3">
        <v>1</v>
      </c>
      <c r="B72" s="3"/>
      <c r="C72" s="3">
        <v>4</v>
      </c>
      <c r="D72" s="3"/>
      <c r="E72" s="3">
        <v>4</v>
      </c>
      <c r="F72" s="3">
        <v>4</v>
      </c>
      <c r="G72" s="3">
        <v>5</v>
      </c>
      <c r="H72" s="3"/>
      <c r="I72" s="3"/>
      <c r="J72" s="3"/>
      <c r="K72" s="33"/>
      <c r="L72" s="3"/>
      <c r="M72" s="3"/>
      <c r="N72" s="3"/>
      <c r="O72" s="3"/>
      <c r="P72" s="3">
        <v>5</v>
      </c>
      <c r="Q72" s="3"/>
      <c r="R72" s="3"/>
      <c r="T72" s="71">
        <f t="shared" si="7"/>
        <v>5</v>
      </c>
      <c r="U72" s="47"/>
    </row>
    <row r="73" spans="1:21" ht="12.75">
      <c r="A73" s="3">
        <f aca="true" t="shared" si="14" ref="A73:A96">A72+1</f>
        <v>2</v>
      </c>
      <c r="B73" s="3"/>
      <c r="C73" s="3">
        <v>4</v>
      </c>
      <c r="D73" s="3"/>
      <c r="E73" s="3">
        <v>4</v>
      </c>
      <c r="F73" s="3">
        <v>4</v>
      </c>
      <c r="G73" s="3">
        <v>4</v>
      </c>
      <c r="H73" s="3"/>
      <c r="I73" s="3"/>
      <c r="J73" s="3"/>
      <c r="K73" s="3"/>
      <c r="L73" s="3"/>
      <c r="M73" s="3"/>
      <c r="N73" s="3"/>
      <c r="O73" s="3"/>
      <c r="P73" s="3"/>
      <c r="Q73" s="3">
        <v>3</v>
      </c>
      <c r="R73" s="3"/>
      <c r="T73" s="71">
        <f t="shared" si="7"/>
        <v>5</v>
      </c>
      <c r="U73" s="47"/>
    </row>
    <row r="74" spans="1:21" ht="15.75">
      <c r="A74" s="3">
        <f t="shared" si="14"/>
        <v>3</v>
      </c>
      <c r="B74" s="3"/>
      <c r="C74" s="3">
        <v>5</v>
      </c>
      <c r="D74" s="3">
        <v>5</v>
      </c>
      <c r="E74" s="3">
        <v>4</v>
      </c>
      <c r="F74" s="3">
        <v>4</v>
      </c>
      <c r="G74" s="3">
        <v>5</v>
      </c>
      <c r="H74" s="3"/>
      <c r="I74" s="3"/>
      <c r="J74" s="3"/>
      <c r="K74" s="33"/>
      <c r="L74" s="3"/>
      <c r="M74" s="3"/>
      <c r="N74" s="3"/>
      <c r="O74" s="3"/>
      <c r="P74" s="3"/>
      <c r="Q74" s="3"/>
      <c r="R74" s="3"/>
      <c r="T74" s="71">
        <f t="shared" si="7"/>
        <v>5</v>
      </c>
      <c r="U74" s="47"/>
    </row>
    <row r="75" spans="1:21" ht="15.75">
      <c r="A75" s="3">
        <f t="shared" si="14"/>
        <v>4</v>
      </c>
      <c r="B75" s="3"/>
      <c r="C75" s="3">
        <v>5</v>
      </c>
      <c r="D75" s="3">
        <v>4</v>
      </c>
      <c r="E75" s="3">
        <v>4</v>
      </c>
      <c r="F75" s="3">
        <v>4</v>
      </c>
      <c r="G75" s="3"/>
      <c r="H75" s="3"/>
      <c r="I75" s="3"/>
      <c r="J75" s="3"/>
      <c r="K75" s="33"/>
      <c r="L75" s="3"/>
      <c r="M75" s="3"/>
      <c r="N75" s="3"/>
      <c r="O75" s="3"/>
      <c r="P75" s="3">
        <v>5</v>
      </c>
      <c r="Q75" s="3"/>
      <c r="R75" s="3"/>
      <c r="T75" s="71">
        <f t="shared" si="7"/>
        <v>5</v>
      </c>
      <c r="U75" s="47"/>
    </row>
    <row r="76" spans="1:21" ht="12.75">
      <c r="A76" s="3">
        <f t="shared" si="14"/>
        <v>5</v>
      </c>
      <c r="B76" s="3"/>
      <c r="C76" s="3">
        <v>3</v>
      </c>
      <c r="D76" s="3"/>
      <c r="E76" s="3">
        <v>3</v>
      </c>
      <c r="F76" s="3">
        <v>3</v>
      </c>
      <c r="G76" s="3">
        <v>3</v>
      </c>
      <c r="H76" s="3"/>
      <c r="I76" s="3"/>
      <c r="J76" s="3"/>
      <c r="K76" s="3"/>
      <c r="L76" s="3"/>
      <c r="M76" s="3"/>
      <c r="N76" s="3"/>
      <c r="O76" s="3"/>
      <c r="P76" s="3">
        <v>4</v>
      </c>
      <c r="Q76" s="3"/>
      <c r="R76" s="3"/>
      <c r="T76" s="71">
        <f t="shared" si="7"/>
        <v>5</v>
      </c>
      <c r="U76" s="47"/>
    </row>
    <row r="77" spans="1:21" ht="12.75">
      <c r="A77" s="3">
        <f t="shared" si="14"/>
        <v>6</v>
      </c>
      <c r="B77" s="3"/>
      <c r="C77" s="3">
        <v>3</v>
      </c>
      <c r="D77" s="3"/>
      <c r="E77" s="3">
        <v>4</v>
      </c>
      <c r="F77" s="3">
        <v>3</v>
      </c>
      <c r="G77" s="3">
        <v>3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>
        <v>4</v>
      </c>
      <c r="T77" s="71">
        <f t="shared" si="7"/>
        <v>5</v>
      </c>
      <c r="U77" s="47"/>
    </row>
    <row r="78" spans="1:21" ht="15.75">
      <c r="A78" s="3">
        <f t="shared" si="14"/>
        <v>7</v>
      </c>
      <c r="B78" s="3"/>
      <c r="C78" s="3">
        <v>3</v>
      </c>
      <c r="D78" s="3"/>
      <c r="E78" s="3">
        <v>3</v>
      </c>
      <c r="F78" s="3">
        <v>3</v>
      </c>
      <c r="G78" s="3">
        <v>4</v>
      </c>
      <c r="H78" s="3"/>
      <c r="I78" s="3"/>
      <c r="J78" s="33"/>
      <c r="K78" s="33"/>
      <c r="L78" s="3"/>
      <c r="M78" s="3"/>
      <c r="N78" s="3"/>
      <c r="O78" s="3"/>
      <c r="P78" s="3"/>
      <c r="Q78" s="3">
        <v>4</v>
      </c>
      <c r="R78" s="3"/>
      <c r="T78" s="71">
        <f t="shared" si="7"/>
        <v>5</v>
      </c>
      <c r="U78" s="47"/>
    </row>
    <row r="79" spans="1:21" ht="12.75">
      <c r="A79" s="3">
        <f t="shared" si="14"/>
        <v>8</v>
      </c>
      <c r="B79" s="3"/>
      <c r="C79" s="3">
        <v>3</v>
      </c>
      <c r="D79" s="3"/>
      <c r="E79" s="3">
        <v>3</v>
      </c>
      <c r="F79" s="3">
        <v>4</v>
      </c>
      <c r="G79" s="3"/>
      <c r="H79" s="3"/>
      <c r="I79" s="3"/>
      <c r="J79" s="3"/>
      <c r="K79" s="3"/>
      <c r="L79" s="3">
        <v>4</v>
      </c>
      <c r="M79" s="3"/>
      <c r="N79" s="3"/>
      <c r="O79" s="3"/>
      <c r="P79" s="3">
        <v>4</v>
      </c>
      <c r="Q79" s="3"/>
      <c r="R79" s="3"/>
      <c r="T79" s="71">
        <f t="shared" si="7"/>
        <v>5</v>
      </c>
      <c r="U79" s="47"/>
    </row>
    <row r="80" spans="1:21" ht="12.75">
      <c r="A80" s="3">
        <f t="shared" si="14"/>
        <v>9</v>
      </c>
      <c r="B80" s="3"/>
      <c r="C80" s="3">
        <v>4</v>
      </c>
      <c r="D80" s="3"/>
      <c r="E80" s="3">
        <v>3</v>
      </c>
      <c r="F80" s="3">
        <v>3</v>
      </c>
      <c r="G80" s="3">
        <v>3</v>
      </c>
      <c r="H80" s="3"/>
      <c r="I80" s="3"/>
      <c r="J80" s="3"/>
      <c r="K80" s="3"/>
      <c r="L80" s="3"/>
      <c r="M80" s="3"/>
      <c r="N80" s="3"/>
      <c r="O80" s="3"/>
      <c r="P80" s="3"/>
      <c r="Q80" s="3">
        <v>5</v>
      </c>
      <c r="R80" s="3"/>
      <c r="T80" s="71">
        <f t="shared" si="7"/>
        <v>5</v>
      </c>
      <c r="U80" s="47"/>
    </row>
    <row r="81" spans="1:21" ht="12.75">
      <c r="A81" s="3">
        <f t="shared" si="14"/>
        <v>10</v>
      </c>
      <c r="B81" s="3"/>
      <c r="C81" s="3">
        <v>5</v>
      </c>
      <c r="D81" s="3"/>
      <c r="E81" s="3">
        <v>5</v>
      </c>
      <c r="F81" s="3">
        <v>5</v>
      </c>
      <c r="G81" s="3"/>
      <c r="H81" s="3"/>
      <c r="I81" s="3"/>
      <c r="J81" s="3"/>
      <c r="K81" s="3"/>
      <c r="L81" s="3">
        <v>5</v>
      </c>
      <c r="M81" s="3">
        <v>5</v>
      </c>
      <c r="N81" s="3"/>
      <c r="O81" s="3"/>
      <c r="P81" s="3"/>
      <c r="Q81" s="3"/>
      <c r="R81" s="3"/>
      <c r="T81" s="71">
        <f t="shared" si="7"/>
        <v>5</v>
      </c>
      <c r="U81" s="47"/>
    </row>
    <row r="82" spans="1:21" ht="12.75">
      <c r="A82" s="3">
        <f t="shared" si="14"/>
        <v>11</v>
      </c>
      <c r="B82" s="3"/>
      <c r="C82" s="3">
        <v>3</v>
      </c>
      <c r="D82" s="3"/>
      <c r="E82" s="3">
        <v>3</v>
      </c>
      <c r="F82" s="3">
        <v>3</v>
      </c>
      <c r="G82" s="3">
        <v>4</v>
      </c>
      <c r="H82" s="3"/>
      <c r="I82" s="3"/>
      <c r="J82" s="3"/>
      <c r="K82" s="3"/>
      <c r="L82" s="3"/>
      <c r="M82" s="3"/>
      <c r="N82" s="3"/>
      <c r="O82" s="3"/>
      <c r="P82" s="3"/>
      <c r="Q82" s="3">
        <v>4</v>
      </c>
      <c r="R82" s="3"/>
      <c r="T82" s="71">
        <f t="shared" si="7"/>
        <v>5</v>
      </c>
      <c r="U82" s="47"/>
    </row>
    <row r="83" spans="1:21" ht="15.75">
      <c r="A83" s="3">
        <f t="shared" si="14"/>
        <v>12</v>
      </c>
      <c r="B83" s="3"/>
      <c r="C83" s="3">
        <v>5</v>
      </c>
      <c r="D83" s="3">
        <v>5</v>
      </c>
      <c r="E83" s="3">
        <v>3</v>
      </c>
      <c r="F83" s="3">
        <v>4</v>
      </c>
      <c r="G83" s="3"/>
      <c r="H83" s="3"/>
      <c r="I83" s="3"/>
      <c r="J83" s="33"/>
      <c r="K83" s="33"/>
      <c r="L83" s="3"/>
      <c r="M83" s="3"/>
      <c r="N83" s="3"/>
      <c r="O83" s="3"/>
      <c r="P83" s="3"/>
      <c r="Q83" s="3">
        <v>5</v>
      </c>
      <c r="R83" s="3"/>
      <c r="T83" s="71">
        <f t="shared" si="7"/>
        <v>5</v>
      </c>
      <c r="U83" s="47"/>
    </row>
    <row r="84" spans="1:21" ht="12.75">
      <c r="A84" s="3">
        <f t="shared" si="14"/>
        <v>13</v>
      </c>
      <c r="B84" s="3"/>
      <c r="C84" s="3">
        <v>5</v>
      </c>
      <c r="D84" s="3">
        <v>5</v>
      </c>
      <c r="E84" s="3">
        <v>4</v>
      </c>
      <c r="F84" s="3">
        <v>4</v>
      </c>
      <c r="G84" s="3">
        <v>3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T84" s="71">
        <f t="shared" si="7"/>
        <v>5</v>
      </c>
      <c r="U84" s="47"/>
    </row>
    <row r="85" spans="1:21" ht="15.75">
      <c r="A85" s="3">
        <f t="shared" si="14"/>
        <v>14</v>
      </c>
      <c r="B85" s="3"/>
      <c r="C85" s="3">
        <v>4</v>
      </c>
      <c r="D85" s="3"/>
      <c r="E85" s="3">
        <v>3</v>
      </c>
      <c r="F85" s="3">
        <v>3</v>
      </c>
      <c r="G85" s="3">
        <v>3</v>
      </c>
      <c r="H85" s="3"/>
      <c r="I85" s="3"/>
      <c r="J85" s="28"/>
      <c r="K85" s="28"/>
      <c r="L85" s="3"/>
      <c r="M85" s="3"/>
      <c r="N85" s="3"/>
      <c r="O85" s="3"/>
      <c r="P85" s="3"/>
      <c r="Q85" s="3">
        <v>3</v>
      </c>
      <c r="R85" s="3"/>
      <c r="T85" s="71">
        <f t="shared" si="7"/>
        <v>5</v>
      </c>
      <c r="U85" s="47"/>
    </row>
    <row r="86" spans="1:21" ht="12.75">
      <c r="A86" s="3">
        <f t="shared" si="14"/>
        <v>15</v>
      </c>
      <c r="B86" s="3"/>
      <c r="C86" s="3">
        <v>5</v>
      </c>
      <c r="D86" s="3"/>
      <c r="E86" s="3">
        <v>4</v>
      </c>
      <c r="F86" s="3">
        <v>4</v>
      </c>
      <c r="G86" s="3">
        <v>5</v>
      </c>
      <c r="H86" s="3"/>
      <c r="I86" s="3"/>
      <c r="J86" s="3"/>
      <c r="K86" s="3"/>
      <c r="L86" s="3"/>
      <c r="M86" s="3"/>
      <c r="N86" s="3"/>
      <c r="O86" s="3"/>
      <c r="P86" s="3">
        <v>5</v>
      </c>
      <c r="Q86" s="3"/>
      <c r="R86" s="3"/>
      <c r="T86" s="71">
        <f t="shared" si="7"/>
        <v>5</v>
      </c>
      <c r="U86" s="47"/>
    </row>
    <row r="87" spans="1:21" ht="12.75">
      <c r="A87" s="3">
        <f t="shared" si="14"/>
        <v>16</v>
      </c>
      <c r="B87" s="3"/>
      <c r="C87" s="3">
        <v>4</v>
      </c>
      <c r="D87" s="3"/>
      <c r="E87" s="3">
        <v>4</v>
      </c>
      <c r="F87" s="3">
        <v>4</v>
      </c>
      <c r="G87" s="3">
        <v>5</v>
      </c>
      <c r="H87" s="3"/>
      <c r="I87" s="3"/>
      <c r="J87" s="3"/>
      <c r="K87" s="3"/>
      <c r="L87" s="3"/>
      <c r="M87" s="3"/>
      <c r="N87" s="3"/>
      <c r="O87" s="3"/>
      <c r="P87" s="3">
        <v>5</v>
      </c>
      <c r="Q87" s="3"/>
      <c r="R87" s="3"/>
      <c r="T87" s="71">
        <f t="shared" si="7"/>
        <v>5</v>
      </c>
      <c r="U87" s="47"/>
    </row>
    <row r="88" spans="1:21" ht="12.75">
      <c r="A88" s="3">
        <f t="shared" si="14"/>
        <v>17</v>
      </c>
      <c r="B88" s="3"/>
      <c r="C88" s="3">
        <v>3</v>
      </c>
      <c r="D88" s="3">
        <v>4</v>
      </c>
      <c r="E88" s="3">
        <v>4</v>
      </c>
      <c r="F88" s="3">
        <v>3</v>
      </c>
      <c r="G88" s="3">
        <v>3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T88" s="71">
        <f t="shared" si="7"/>
        <v>5</v>
      </c>
      <c r="U88" s="47"/>
    </row>
    <row r="89" spans="1:21" ht="12.75">
      <c r="A89" s="3">
        <f t="shared" si="14"/>
        <v>18</v>
      </c>
      <c r="B89" s="3"/>
      <c r="C89" s="3">
        <v>3</v>
      </c>
      <c r="D89" s="3"/>
      <c r="E89" s="3">
        <v>3</v>
      </c>
      <c r="F89" s="3">
        <v>4</v>
      </c>
      <c r="G89" s="3">
        <v>3</v>
      </c>
      <c r="H89" s="3"/>
      <c r="I89" s="3"/>
      <c r="J89" s="3"/>
      <c r="K89" s="3"/>
      <c r="L89" s="3"/>
      <c r="M89" s="3"/>
      <c r="N89" s="3"/>
      <c r="O89" s="3"/>
      <c r="P89" s="3"/>
      <c r="Q89" s="3">
        <v>3</v>
      </c>
      <c r="R89" s="3"/>
      <c r="T89" s="71">
        <f t="shared" si="7"/>
        <v>5</v>
      </c>
      <c r="U89" s="47"/>
    </row>
    <row r="90" spans="1:21" ht="12.75">
      <c r="A90" s="3">
        <f t="shared" si="14"/>
        <v>19</v>
      </c>
      <c r="B90" s="3"/>
      <c r="C90" s="3">
        <v>4</v>
      </c>
      <c r="D90" s="3"/>
      <c r="E90" s="3">
        <v>3</v>
      </c>
      <c r="F90" s="3">
        <v>3</v>
      </c>
      <c r="G90" s="3">
        <v>4</v>
      </c>
      <c r="H90" s="3"/>
      <c r="I90" s="3"/>
      <c r="J90" s="3"/>
      <c r="K90" s="3"/>
      <c r="L90" s="3"/>
      <c r="M90" s="3"/>
      <c r="N90" s="3"/>
      <c r="O90" s="3"/>
      <c r="P90" s="3">
        <v>4</v>
      </c>
      <c r="Q90" s="3"/>
      <c r="R90" s="3"/>
      <c r="T90" s="71">
        <f t="shared" si="7"/>
        <v>5</v>
      </c>
      <c r="U90" s="47"/>
    </row>
    <row r="91" spans="1:21" ht="12.75">
      <c r="A91" s="3">
        <f t="shared" si="14"/>
        <v>20</v>
      </c>
      <c r="B91" s="3"/>
      <c r="C91" s="3">
        <v>4</v>
      </c>
      <c r="D91" s="3"/>
      <c r="E91" s="3">
        <v>4</v>
      </c>
      <c r="F91" s="3">
        <v>4</v>
      </c>
      <c r="G91" s="3"/>
      <c r="H91" s="3"/>
      <c r="I91" s="3"/>
      <c r="J91" s="3"/>
      <c r="K91" s="3"/>
      <c r="L91" s="3">
        <v>5</v>
      </c>
      <c r="M91" s="3"/>
      <c r="N91" s="3"/>
      <c r="O91" s="3"/>
      <c r="P91" s="3">
        <v>3</v>
      </c>
      <c r="Q91" s="3"/>
      <c r="R91" s="3"/>
      <c r="T91" s="71">
        <f t="shared" si="7"/>
        <v>5</v>
      </c>
      <c r="U91" s="47"/>
    </row>
    <row r="92" spans="1:21" ht="12.75">
      <c r="A92" s="3">
        <f t="shared" si="14"/>
        <v>21</v>
      </c>
      <c r="B92" s="3"/>
      <c r="C92" s="3">
        <v>4</v>
      </c>
      <c r="D92" s="3"/>
      <c r="E92" s="3">
        <v>4</v>
      </c>
      <c r="F92" s="3">
        <v>4</v>
      </c>
      <c r="G92" s="3"/>
      <c r="H92" s="3"/>
      <c r="I92" s="3"/>
      <c r="J92" s="3"/>
      <c r="K92" s="3"/>
      <c r="L92" s="3">
        <v>4</v>
      </c>
      <c r="M92" s="3"/>
      <c r="N92" s="3"/>
      <c r="O92" s="3"/>
      <c r="P92" s="3">
        <v>5</v>
      </c>
      <c r="Q92" s="3"/>
      <c r="R92" s="3"/>
      <c r="T92" s="71">
        <f t="shared" si="7"/>
        <v>5</v>
      </c>
      <c r="U92" s="47"/>
    </row>
    <row r="93" spans="1:21" ht="12.75">
      <c r="A93" s="3">
        <f t="shared" si="14"/>
        <v>22</v>
      </c>
      <c r="B93" s="3"/>
      <c r="C93" s="3">
        <v>4</v>
      </c>
      <c r="D93" s="3">
        <v>5</v>
      </c>
      <c r="E93" s="3">
        <v>4</v>
      </c>
      <c r="F93" s="3">
        <v>4</v>
      </c>
      <c r="G93" s="3"/>
      <c r="H93" s="3"/>
      <c r="I93" s="3"/>
      <c r="J93" s="3"/>
      <c r="K93" s="3"/>
      <c r="L93" s="3"/>
      <c r="M93" s="3"/>
      <c r="N93" s="3"/>
      <c r="O93" s="3"/>
      <c r="P93" s="3">
        <v>4</v>
      </c>
      <c r="Q93" s="3"/>
      <c r="R93" s="3"/>
      <c r="T93" s="71">
        <f t="shared" si="7"/>
        <v>5</v>
      </c>
      <c r="U93" s="47"/>
    </row>
    <row r="94" spans="1:21" ht="12.75">
      <c r="A94" s="3">
        <f t="shared" si="14"/>
        <v>23</v>
      </c>
      <c r="B94" s="3"/>
      <c r="C94" s="3">
        <v>4</v>
      </c>
      <c r="D94" s="3"/>
      <c r="E94" s="3">
        <v>3</v>
      </c>
      <c r="F94" s="3">
        <v>3</v>
      </c>
      <c r="G94" s="3">
        <v>3</v>
      </c>
      <c r="H94" s="3"/>
      <c r="I94" s="3"/>
      <c r="J94" s="3"/>
      <c r="K94" s="3"/>
      <c r="L94" s="3"/>
      <c r="M94" s="3"/>
      <c r="N94" s="3"/>
      <c r="O94" s="3"/>
      <c r="P94" s="3"/>
      <c r="Q94" s="3">
        <v>4</v>
      </c>
      <c r="R94" s="3"/>
      <c r="T94" s="71">
        <f t="shared" si="7"/>
        <v>5</v>
      </c>
      <c r="U94" s="47"/>
    </row>
    <row r="95" spans="1:21" ht="12.75">
      <c r="A95" s="3">
        <f t="shared" si="14"/>
        <v>24</v>
      </c>
      <c r="B95" s="3"/>
      <c r="C95" s="3">
        <v>4</v>
      </c>
      <c r="D95" s="3"/>
      <c r="E95" s="3">
        <v>3</v>
      </c>
      <c r="F95" s="3">
        <v>3</v>
      </c>
      <c r="G95" s="3">
        <v>3</v>
      </c>
      <c r="H95" s="3"/>
      <c r="I95" s="3"/>
      <c r="J95" s="3"/>
      <c r="K95" s="3"/>
      <c r="L95" s="3"/>
      <c r="M95" s="3"/>
      <c r="N95" s="3"/>
      <c r="O95" s="3"/>
      <c r="P95" s="3"/>
      <c r="Q95" s="3">
        <v>4</v>
      </c>
      <c r="R95" s="3"/>
      <c r="T95" s="71">
        <f t="shared" si="7"/>
        <v>5</v>
      </c>
      <c r="U95" s="47"/>
    </row>
    <row r="96" spans="1:21" ht="12.75">
      <c r="A96" s="3">
        <f t="shared" si="14"/>
        <v>25</v>
      </c>
      <c r="B96" s="3"/>
      <c r="C96" s="3">
        <v>4</v>
      </c>
      <c r="D96" s="3"/>
      <c r="E96" s="3">
        <v>4</v>
      </c>
      <c r="F96" s="3">
        <v>5</v>
      </c>
      <c r="G96" s="3"/>
      <c r="H96" s="3"/>
      <c r="I96" s="3"/>
      <c r="J96" s="3"/>
      <c r="K96" s="3"/>
      <c r="L96" s="3">
        <v>4</v>
      </c>
      <c r="M96" s="3"/>
      <c r="N96" s="3"/>
      <c r="O96" s="3"/>
      <c r="P96" s="3">
        <v>5</v>
      </c>
      <c r="Q96" s="3"/>
      <c r="R96" s="3"/>
      <c r="T96" s="71">
        <f aca="true" t="shared" si="15" ref="T96:T147">COUNT(C96:R96)</f>
        <v>5</v>
      </c>
      <c r="U96" s="47"/>
    </row>
    <row r="97" spans="20:21" ht="4.5" customHeight="1">
      <c r="T97" s="45"/>
      <c r="U97" s="47"/>
    </row>
    <row r="98" spans="1:22" ht="12.75">
      <c r="A98" s="3"/>
      <c r="B98" s="37" t="s">
        <v>53</v>
      </c>
      <c r="C98" s="37">
        <f aca="true" t="shared" si="16" ref="C98:R98">COUNT(C72:C96)</f>
        <v>25</v>
      </c>
      <c r="D98" s="37">
        <f t="shared" si="16"/>
        <v>6</v>
      </c>
      <c r="E98" s="37">
        <f t="shared" si="16"/>
        <v>25</v>
      </c>
      <c r="F98" s="37">
        <f t="shared" si="16"/>
        <v>25</v>
      </c>
      <c r="G98" s="37">
        <f t="shared" si="16"/>
        <v>17</v>
      </c>
      <c r="H98" s="37">
        <f t="shared" si="16"/>
        <v>0</v>
      </c>
      <c r="I98" s="37">
        <f t="shared" si="16"/>
        <v>0</v>
      </c>
      <c r="J98" s="37">
        <f t="shared" si="16"/>
        <v>0</v>
      </c>
      <c r="K98" s="37">
        <f t="shared" si="16"/>
        <v>0</v>
      </c>
      <c r="L98" s="37">
        <f t="shared" si="16"/>
        <v>5</v>
      </c>
      <c r="M98" s="37">
        <f t="shared" si="16"/>
        <v>1</v>
      </c>
      <c r="N98" s="37">
        <f t="shared" si="16"/>
        <v>0</v>
      </c>
      <c r="O98" s="37">
        <f t="shared" si="16"/>
        <v>0</v>
      </c>
      <c r="P98" s="37">
        <f t="shared" si="16"/>
        <v>11</v>
      </c>
      <c r="Q98" s="37">
        <f t="shared" si="16"/>
        <v>9</v>
      </c>
      <c r="R98" s="37">
        <f t="shared" si="16"/>
        <v>1</v>
      </c>
      <c r="T98" s="71">
        <f>SUM(C98:R98)</f>
        <v>125</v>
      </c>
      <c r="U98" s="71">
        <f>C98*5-T98</f>
        <v>0</v>
      </c>
      <c r="V98" t="s">
        <v>42</v>
      </c>
    </row>
    <row r="99" spans="1:21" ht="12.75">
      <c r="A99" s="3"/>
      <c r="B99" s="37" t="s">
        <v>54</v>
      </c>
      <c r="C99" s="37">
        <f aca="true" t="shared" si="17" ref="C99:R99">COUNTIF(C72:C96,"=5")</f>
        <v>6</v>
      </c>
      <c r="D99" s="37">
        <f t="shared" si="17"/>
        <v>4</v>
      </c>
      <c r="E99" s="37">
        <f t="shared" si="17"/>
        <v>1</v>
      </c>
      <c r="F99" s="37">
        <f t="shared" si="17"/>
        <v>2</v>
      </c>
      <c r="G99" s="37">
        <f t="shared" si="17"/>
        <v>4</v>
      </c>
      <c r="H99" s="37">
        <f t="shared" si="17"/>
        <v>0</v>
      </c>
      <c r="I99" s="37">
        <f t="shared" si="17"/>
        <v>0</v>
      </c>
      <c r="J99" s="37">
        <f t="shared" si="17"/>
        <v>0</v>
      </c>
      <c r="K99" s="37">
        <f t="shared" si="17"/>
        <v>0</v>
      </c>
      <c r="L99" s="37">
        <f t="shared" si="17"/>
        <v>2</v>
      </c>
      <c r="M99" s="37">
        <f t="shared" si="17"/>
        <v>1</v>
      </c>
      <c r="N99" s="37">
        <f t="shared" si="17"/>
        <v>0</v>
      </c>
      <c r="O99" s="37">
        <f t="shared" si="17"/>
        <v>0</v>
      </c>
      <c r="P99" s="37">
        <f t="shared" si="17"/>
        <v>6</v>
      </c>
      <c r="Q99" s="37">
        <f t="shared" si="17"/>
        <v>2</v>
      </c>
      <c r="R99" s="37">
        <f t="shared" si="17"/>
        <v>0</v>
      </c>
      <c r="T99" s="71">
        <f>SUM(C99:R99)</f>
        <v>28</v>
      </c>
      <c r="U99" s="47"/>
    </row>
    <row r="100" spans="1:21" ht="12.75">
      <c r="A100" s="3"/>
      <c r="B100" s="37" t="s">
        <v>55</v>
      </c>
      <c r="C100" s="37">
        <f aca="true" t="shared" si="18" ref="C100:R100">COUNTIF(C72:C96,"=4")</f>
        <v>12</v>
      </c>
      <c r="D100" s="37">
        <f t="shared" si="18"/>
        <v>2</v>
      </c>
      <c r="E100" s="37">
        <f t="shared" si="18"/>
        <v>13</v>
      </c>
      <c r="F100" s="37">
        <f t="shared" si="18"/>
        <v>13</v>
      </c>
      <c r="G100" s="37">
        <f t="shared" si="18"/>
        <v>4</v>
      </c>
      <c r="H100" s="37">
        <f t="shared" si="18"/>
        <v>0</v>
      </c>
      <c r="I100" s="37">
        <f t="shared" si="18"/>
        <v>0</v>
      </c>
      <c r="J100" s="37">
        <f t="shared" si="18"/>
        <v>0</v>
      </c>
      <c r="K100" s="37">
        <f t="shared" si="18"/>
        <v>0</v>
      </c>
      <c r="L100" s="37">
        <f t="shared" si="18"/>
        <v>3</v>
      </c>
      <c r="M100" s="37">
        <f t="shared" si="18"/>
        <v>0</v>
      </c>
      <c r="N100" s="37">
        <f t="shared" si="18"/>
        <v>0</v>
      </c>
      <c r="O100" s="37">
        <f t="shared" si="18"/>
        <v>0</v>
      </c>
      <c r="P100" s="37">
        <f t="shared" si="18"/>
        <v>4</v>
      </c>
      <c r="Q100" s="37">
        <f t="shared" si="18"/>
        <v>4</v>
      </c>
      <c r="R100" s="37">
        <f t="shared" si="18"/>
        <v>1</v>
      </c>
      <c r="T100" s="71">
        <f>SUM(C100:R100)</f>
        <v>56</v>
      </c>
      <c r="U100" s="47"/>
    </row>
    <row r="101" spans="1:21" ht="12.75">
      <c r="A101" s="3"/>
      <c r="B101" s="37" t="s">
        <v>56</v>
      </c>
      <c r="C101" s="37">
        <f aca="true" t="shared" si="19" ref="C101:R101">COUNTIF(C72:C96,"=3")</f>
        <v>7</v>
      </c>
      <c r="D101" s="37">
        <f t="shared" si="19"/>
        <v>0</v>
      </c>
      <c r="E101" s="37">
        <f t="shared" si="19"/>
        <v>11</v>
      </c>
      <c r="F101" s="37">
        <f t="shared" si="19"/>
        <v>10</v>
      </c>
      <c r="G101" s="37">
        <f t="shared" si="19"/>
        <v>9</v>
      </c>
      <c r="H101" s="37">
        <f t="shared" si="19"/>
        <v>0</v>
      </c>
      <c r="I101" s="37">
        <f t="shared" si="19"/>
        <v>0</v>
      </c>
      <c r="J101" s="37">
        <f t="shared" si="19"/>
        <v>0</v>
      </c>
      <c r="K101" s="37">
        <f t="shared" si="19"/>
        <v>0</v>
      </c>
      <c r="L101" s="37">
        <f t="shared" si="19"/>
        <v>0</v>
      </c>
      <c r="M101" s="37">
        <f t="shared" si="19"/>
        <v>0</v>
      </c>
      <c r="N101" s="37">
        <f t="shared" si="19"/>
        <v>0</v>
      </c>
      <c r="O101" s="37">
        <f t="shared" si="19"/>
        <v>0</v>
      </c>
      <c r="P101" s="37">
        <f t="shared" si="19"/>
        <v>1</v>
      </c>
      <c r="Q101" s="37">
        <f t="shared" si="19"/>
        <v>3</v>
      </c>
      <c r="R101" s="37">
        <f t="shared" si="19"/>
        <v>0</v>
      </c>
      <c r="T101" s="71">
        <f>SUM(C101:R101)</f>
        <v>41</v>
      </c>
      <c r="U101" s="47"/>
    </row>
    <row r="102" spans="1:21" ht="12.75">
      <c r="A102" s="3"/>
      <c r="B102" s="37" t="s">
        <v>57</v>
      </c>
      <c r="C102" s="37">
        <f aca="true" t="shared" si="20" ref="C102:R102">COUNTIF(C72:C96,"=2")</f>
        <v>0</v>
      </c>
      <c r="D102" s="37">
        <f t="shared" si="20"/>
        <v>0</v>
      </c>
      <c r="E102" s="37">
        <f t="shared" si="20"/>
        <v>0</v>
      </c>
      <c r="F102" s="37">
        <f t="shared" si="20"/>
        <v>0</v>
      </c>
      <c r="G102" s="37">
        <f t="shared" si="20"/>
        <v>0</v>
      </c>
      <c r="H102" s="37">
        <f t="shared" si="20"/>
        <v>0</v>
      </c>
      <c r="I102" s="37">
        <f t="shared" si="20"/>
        <v>0</v>
      </c>
      <c r="J102" s="37">
        <f t="shared" si="20"/>
        <v>0</v>
      </c>
      <c r="K102" s="37">
        <f t="shared" si="20"/>
        <v>0</v>
      </c>
      <c r="L102" s="37">
        <f t="shared" si="20"/>
        <v>0</v>
      </c>
      <c r="M102" s="37">
        <f t="shared" si="20"/>
        <v>0</v>
      </c>
      <c r="N102" s="37">
        <f t="shared" si="20"/>
        <v>0</v>
      </c>
      <c r="O102" s="37">
        <f t="shared" si="20"/>
        <v>0</v>
      </c>
      <c r="P102" s="37">
        <f t="shared" si="20"/>
        <v>0</v>
      </c>
      <c r="Q102" s="37">
        <f t="shared" si="20"/>
        <v>0</v>
      </c>
      <c r="R102" s="37">
        <f t="shared" si="20"/>
        <v>0</v>
      </c>
      <c r="T102" s="71">
        <f>SUM(C102:R102)</f>
        <v>0</v>
      </c>
      <c r="U102" s="47"/>
    </row>
    <row r="103" spans="20:22" ht="12.75">
      <c r="T103" s="47"/>
      <c r="U103" s="47"/>
      <c r="V103" s="7"/>
    </row>
    <row r="104" spans="2:22" ht="15.75">
      <c r="B104" s="50" t="s">
        <v>68</v>
      </c>
      <c r="C104" s="93" t="s">
        <v>52</v>
      </c>
      <c r="D104" s="93"/>
      <c r="E104" s="93"/>
      <c r="T104" s="47"/>
      <c r="U104" s="47"/>
      <c r="V104" s="7"/>
    </row>
    <row r="105" spans="1:21" s="29" customFormat="1" ht="31.5" customHeight="1">
      <c r="A105" s="31"/>
      <c r="B105" s="31" t="s">
        <v>59</v>
      </c>
      <c r="C105" s="32" t="s">
        <v>88</v>
      </c>
      <c r="D105" s="32" t="s">
        <v>47</v>
      </c>
      <c r="E105" s="30" t="s">
        <v>63</v>
      </c>
      <c r="F105" s="30" t="s">
        <v>64</v>
      </c>
      <c r="G105" s="32" t="s">
        <v>65</v>
      </c>
      <c r="H105" s="32" t="s">
        <v>101</v>
      </c>
      <c r="I105" s="32" t="s">
        <v>61</v>
      </c>
      <c r="J105" s="32" t="s">
        <v>62</v>
      </c>
      <c r="K105" s="32" t="s">
        <v>89</v>
      </c>
      <c r="L105" s="32" t="s">
        <v>90</v>
      </c>
      <c r="M105" s="32" t="s">
        <v>91</v>
      </c>
      <c r="N105" s="32" t="s">
        <v>92</v>
      </c>
      <c r="O105" s="32" t="s">
        <v>93</v>
      </c>
      <c r="P105" s="32" t="s">
        <v>94</v>
      </c>
      <c r="Q105" s="32" t="s">
        <v>95</v>
      </c>
      <c r="R105" s="32" t="s">
        <v>58</v>
      </c>
      <c r="T105" s="45" t="s">
        <v>53</v>
      </c>
      <c r="U105" s="43" t="s">
        <v>39</v>
      </c>
    </row>
    <row r="106" spans="1:21" ht="15.75">
      <c r="A106" s="3">
        <v>1</v>
      </c>
      <c r="B106" s="3"/>
      <c r="C106" s="3">
        <v>4</v>
      </c>
      <c r="D106" s="3"/>
      <c r="E106" s="3">
        <v>3</v>
      </c>
      <c r="F106" s="3">
        <v>4</v>
      </c>
      <c r="G106" s="3">
        <v>4</v>
      </c>
      <c r="H106" s="3"/>
      <c r="I106" s="3"/>
      <c r="J106" s="3"/>
      <c r="K106" s="33"/>
      <c r="L106" s="3">
        <v>4</v>
      </c>
      <c r="M106" s="3"/>
      <c r="N106" s="3"/>
      <c r="O106" s="3"/>
      <c r="P106" s="3"/>
      <c r="Q106" s="3"/>
      <c r="R106" s="3"/>
      <c r="T106" s="71">
        <f t="shared" si="15"/>
        <v>5</v>
      </c>
      <c r="U106" s="47"/>
    </row>
    <row r="107" spans="1:21" ht="12.75">
      <c r="A107" s="3">
        <f aca="true" t="shared" si="21" ref="A107:A130">A106+1</f>
        <v>2</v>
      </c>
      <c r="B107" s="3"/>
      <c r="C107" s="3">
        <v>3</v>
      </c>
      <c r="D107" s="3"/>
      <c r="E107" s="3">
        <v>4</v>
      </c>
      <c r="F107" s="3">
        <v>4</v>
      </c>
      <c r="G107" s="3"/>
      <c r="H107" s="3"/>
      <c r="I107" s="3"/>
      <c r="J107" s="3"/>
      <c r="K107" s="3"/>
      <c r="L107" s="3"/>
      <c r="M107" s="3"/>
      <c r="N107" s="3">
        <v>4</v>
      </c>
      <c r="O107" s="3"/>
      <c r="P107" s="3">
        <v>3</v>
      </c>
      <c r="Q107" s="3"/>
      <c r="R107" s="3"/>
      <c r="T107" s="71">
        <f t="shared" si="15"/>
        <v>5</v>
      </c>
      <c r="U107" s="47"/>
    </row>
    <row r="108" spans="1:21" ht="15.75">
      <c r="A108" s="3">
        <f t="shared" si="21"/>
        <v>3</v>
      </c>
      <c r="B108" s="3"/>
      <c r="C108" s="3">
        <v>3</v>
      </c>
      <c r="D108" s="3"/>
      <c r="E108" s="3">
        <v>3</v>
      </c>
      <c r="F108" s="3">
        <v>3</v>
      </c>
      <c r="G108" s="3">
        <v>3</v>
      </c>
      <c r="H108" s="3"/>
      <c r="I108" s="3"/>
      <c r="J108" s="3"/>
      <c r="K108" s="33"/>
      <c r="L108" s="3"/>
      <c r="M108" s="3"/>
      <c r="N108" s="3">
        <v>3</v>
      </c>
      <c r="O108" s="3"/>
      <c r="P108" s="3"/>
      <c r="Q108" s="3"/>
      <c r="R108" s="3"/>
      <c r="T108" s="71">
        <f t="shared" si="15"/>
        <v>5</v>
      </c>
      <c r="U108" s="47"/>
    </row>
    <row r="109" spans="1:21" ht="15.75">
      <c r="A109" s="3">
        <f t="shared" si="21"/>
        <v>4</v>
      </c>
      <c r="B109" s="3"/>
      <c r="C109" s="3">
        <v>3</v>
      </c>
      <c r="D109" s="3"/>
      <c r="E109" s="3">
        <v>3</v>
      </c>
      <c r="F109" s="3">
        <v>3</v>
      </c>
      <c r="G109" s="3"/>
      <c r="H109" s="3"/>
      <c r="I109" s="3"/>
      <c r="J109" s="3"/>
      <c r="K109" s="33"/>
      <c r="L109" s="3"/>
      <c r="M109" s="3"/>
      <c r="N109" s="3">
        <v>4</v>
      </c>
      <c r="O109" s="3"/>
      <c r="P109" s="3">
        <v>4</v>
      </c>
      <c r="Q109" s="3"/>
      <c r="R109" s="3"/>
      <c r="T109" s="71">
        <f t="shared" si="15"/>
        <v>5</v>
      </c>
      <c r="U109" s="47"/>
    </row>
    <row r="110" spans="1:21" ht="12.75">
      <c r="A110" s="3">
        <f t="shared" si="21"/>
        <v>5</v>
      </c>
      <c r="B110" s="63"/>
      <c r="C110" s="63">
        <v>3</v>
      </c>
      <c r="D110" s="63"/>
      <c r="E110" s="63">
        <v>3</v>
      </c>
      <c r="F110" s="63">
        <v>3</v>
      </c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T110" s="71">
        <f t="shared" si="15"/>
        <v>3</v>
      </c>
      <c r="U110" t="s">
        <v>103</v>
      </c>
    </row>
    <row r="111" spans="1:21" ht="12.75">
      <c r="A111" s="3">
        <f t="shared" si="21"/>
        <v>6</v>
      </c>
      <c r="B111" s="3"/>
      <c r="C111" s="3">
        <v>4</v>
      </c>
      <c r="D111" s="3"/>
      <c r="E111" s="3">
        <v>3</v>
      </c>
      <c r="F111" s="3">
        <v>3</v>
      </c>
      <c r="G111" s="3">
        <v>3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T111" s="71">
        <f t="shared" si="15"/>
        <v>4</v>
      </c>
      <c r="U111" s="47"/>
    </row>
    <row r="112" spans="1:21" ht="15.75">
      <c r="A112" s="3">
        <f t="shared" si="21"/>
        <v>7</v>
      </c>
      <c r="B112" s="3"/>
      <c r="C112" s="3">
        <v>4</v>
      </c>
      <c r="D112" s="3"/>
      <c r="E112" s="3">
        <v>4</v>
      </c>
      <c r="F112" s="3">
        <v>4</v>
      </c>
      <c r="G112" s="3">
        <v>4</v>
      </c>
      <c r="H112" s="3"/>
      <c r="I112" s="3"/>
      <c r="J112" s="33"/>
      <c r="K112" s="33"/>
      <c r="L112" s="3"/>
      <c r="M112" s="3"/>
      <c r="N112" s="3"/>
      <c r="O112" s="3"/>
      <c r="P112" s="3"/>
      <c r="Q112" s="3"/>
      <c r="R112" s="3"/>
      <c r="T112" s="71">
        <f t="shared" si="15"/>
        <v>4</v>
      </c>
      <c r="U112" s="47"/>
    </row>
    <row r="113" spans="1:21" ht="12.75">
      <c r="A113" s="3">
        <f t="shared" si="21"/>
        <v>8</v>
      </c>
      <c r="B113" s="3"/>
      <c r="C113" s="3">
        <v>3</v>
      </c>
      <c r="D113" s="3"/>
      <c r="E113" s="3">
        <v>3</v>
      </c>
      <c r="F113" s="3">
        <v>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T113" s="71">
        <f t="shared" si="15"/>
        <v>3</v>
      </c>
      <c r="U113" s="47"/>
    </row>
    <row r="114" spans="1:21" ht="12.75">
      <c r="A114" s="3">
        <f t="shared" si="21"/>
        <v>9</v>
      </c>
      <c r="B114" s="3"/>
      <c r="C114" s="3">
        <v>3</v>
      </c>
      <c r="D114" s="3"/>
      <c r="E114" s="3">
        <v>3</v>
      </c>
      <c r="F114" s="3">
        <v>3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T114" s="71">
        <f t="shared" si="15"/>
        <v>3</v>
      </c>
      <c r="U114" s="47"/>
    </row>
    <row r="115" spans="1:21" ht="12.75">
      <c r="A115" s="3">
        <f t="shared" si="21"/>
        <v>10</v>
      </c>
      <c r="B115" s="3"/>
      <c r="C115" s="3">
        <v>3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T115" s="71">
        <f t="shared" si="15"/>
        <v>1</v>
      </c>
      <c r="U115" s="47"/>
    </row>
    <row r="116" spans="1:21" ht="12.75">
      <c r="A116" s="3">
        <f t="shared" si="21"/>
        <v>11</v>
      </c>
      <c r="B116" s="3"/>
      <c r="C116" s="3">
        <v>3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T116" s="71">
        <f t="shared" si="15"/>
        <v>1</v>
      </c>
      <c r="U116" s="47"/>
    </row>
    <row r="117" spans="1:21" ht="15.75">
      <c r="A117" s="3">
        <f t="shared" si="21"/>
        <v>12</v>
      </c>
      <c r="B117" s="3"/>
      <c r="C117" s="3">
        <v>3</v>
      </c>
      <c r="D117" s="3"/>
      <c r="E117" s="3"/>
      <c r="F117" s="3"/>
      <c r="G117" s="3"/>
      <c r="H117" s="3"/>
      <c r="I117" s="3"/>
      <c r="J117" s="33"/>
      <c r="K117" s="33"/>
      <c r="L117" s="3"/>
      <c r="M117" s="3"/>
      <c r="N117" s="3"/>
      <c r="O117" s="3"/>
      <c r="P117" s="3"/>
      <c r="Q117" s="3"/>
      <c r="R117" s="3"/>
      <c r="T117" s="71">
        <f t="shared" si="15"/>
        <v>1</v>
      </c>
      <c r="U117" s="47"/>
    </row>
    <row r="118" spans="1:21" ht="12.75">
      <c r="A118" s="3">
        <f t="shared" si="21"/>
        <v>13</v>
      </c>
      <c r="B118" s="3"/>
      <c r="C118" s="3">
        <v>3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T118" s="71">
        <f t="shared" si="15"/>
        <v>1</v>
      </c>
      <c r="U118" s="47"/>
    </row>
    <row r="119" spans="1:21" ht="15.75">
      <c r="A119" s="3">
        <f t="shared" si="21"/>
        <v>14</v>
      </c>
      <c r="B119" s="3"/>
      <c r="C119" s="3">
        <v>3</v>
      </c>
      <c r="D119" s="3"/>
      <c r="E119" s="3"/>
      <c r="F119" s="3"/>
      <c r="G119" s="3"/>
      <c r="H119" s="3"/>
      <c r="I119" s="3"/>
      <c r="J119" s="28"/>
      <c r="K119" s="28"/>
      <c r="L119" s="3"/>
      <c r="M119" s="3"/>
      <c r="N119" s="3"/>
      <c r="O119" s="3"/>
      <c r="P119" s="3"/>
      <c r="Q119" s="3"/>
      <c r="R119" s="3"/>
      <c r="T119" s="71">
        <f t="shared" si="15"/>
        <v>1</v>
      </c>
      <c r="U119" s="47"/>
    </row>
    <row r="120" spans="1:21" ht="12.75">
      <c r="A120" s="3">
        <f t="shared" si="21"/>
        <v>15</v>
      </c>
      <c r="B120" s="3"/>
      <c r="C120" s="3">
        <v>3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T120" s="71">
        <f t="shared" si="15"/>
        <v>1</v>
      </c>
      <c r="U120" s="47"/>
    </row>
    <row r="121" spans="1:21" ht="12.75">
      <c r="A121" s="3">
        <f t="shared" si="21"/>
        <v>16</v>
      </c>
      <c r="B121" s="3"/>
      <c r="C121" s="3">
        <v>3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T121" s="71">
        <f t="shared" si="15"/>
        <v>1</v>
      </c>
      <c r="U121" s="47"/>
    </row>
    <row r="122" spans="1:21" ht="12.75">
      <c r="A122" s="3">
        <f t="shared" si="21"/>
        <v>17</v>
      </c>
      <c r="B122" s="3"/>
      <c r="C122" s="3">
        <v>4</v>
      </c>
      <c r="D122" s="3"/>
      <c r="E122" s="3">
        <v>4</v>
      </c>
      <c r="F122" s="3">
        <v>3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T122" s="71">
        <f t="shared" si="15"/>
        <v>3</v>
      </c>
      <c r="U122" s="47"/>
    </row>
    <row r="123" spans="1:21" ht="12.75">
      <c r="A123" s="3">
        <f t="shared" si="21"/>
        <v>18</v>
      </c>
      <c r="B123" s="3"/>
      <c r="C123" s="3">
        <v>4</v>
      </c>
      <c r="D123" s="3"/>
      <c r="E123" s="3">
        <v>4</v>
      </c>
      <c r="F123" s="3">
        <v>3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T123" s="71">
        <f t="shared" si="15"/>
        <v>3</v>
      </c>
      <c r="U123" s="47"/>
    </row>
    <row r="124" spans="1:21" ht="12.75">
      <c r="A124" s="3">
        <f t="shared" si="21"/>
        <v>19</v>
      </c>
      <c r="B124" s="3"/>
      <c r="C124" s="3">
        <v>3</v>
      </c>
      <c r="D124" s="3"/>
      <c r="E124" s="3">
        <v>4</v>
      </c>
      <c r="F124" s="3">
        <v>3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T124" s="71">
        <f t="shared" si="15"/>
        <v>3</v>
      </c>
      <c r="U124" s="47"/>
    </row>
    <row r="125" spans="1:21" ht="12.75">
      <c r="A125" s="3">
        <f t="shared" si="21"/>
        <v>20</v>
      </c>
      <c r="B125" s="3"/>
      <c r="C125" s="3">
        <v>4</v>
      </c>
      <c r="D125" s="3"/>
      <c r="E125" s="3">
        <v>4</v>
      </c>
      <c r="F125" s="3">
        <v>3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T125" s="71">
        <f t="shared" si="15"/>
        <v>3</v>
      </c>
      <c r="U125" s="47"/>
    </row>
    <row r="126" spans="1:21" ht="12.75">
      <c r="A126" s="3">
        <f t="shared" si="21"/>
        <v>21</v>
      </c>
      <c r="B126" s="3"/>
      <c r="C126" s="3">
        <v>3</v>
      </c>
      <c r="D126" s="3"/>
      <c r="E126" s="3">
        <v>4</v>
      </c>
      <c r="F126" s="3">
        <v>3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T126" s="71">
        <f t="shared" si="15"/>
        <v>3</v>
      </c>
      <c r="U126" s="47"/>
    </row>
    <row r="127" spans="1:21" ht="12.75">
      <c r="A127" s="3">
        <f t="shared" si="21"/>
        <v>22</v>
      </c>
      <c r="B127" s="3"/>
      <c r="C127" s="3">
        <v>3</v>
      </c>
      <c r="D127" s="3"/>
      <c r="E127" s="3">
        <v>4</v>
      </c>
      <c r="F127" s="3">
        <v>3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T127" s="71">
        <f t="shared" si="15"/>
        <v>3</v>
      </c>
      <c r="U127" s="47"/>
    </row>
    <row r="128" spans="1:21" ht="12.75">
      <c r="A128" s="3">
        <f t="shared" si="21"/>
        <v>23</v>
      </c>
      <c r="B128" s="3"/>
      <c r="C128" s="3">
        <v>3</v>
      </c>
      <c r="D128" s="3"/>
      <c r="E128" s="3">
        <v>4</v>
      </c>
      <c r="F128" s="3">
        <v>3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T128" s="71">
        <f t="shared" si="15"/>
        <v>3</v>
      </c>
      <c r="U128" s="47"/>
    </row>
    <row r="129" spans="1:21" ht="12.75">
      <c r="A129" s="3">
        <f t="shared" si="21"/>
        <v>24</v>
      </c>
      <c r="B129" s="3"/>
      <c r="C129" s="3">
        <v>3</v>
      </c>
      <c r="D129" s="3"/>
      <c r="E129" s="3">
        <v>3</v>
      </c>
      <c r="F129" s="3">
        <v>3</v>
      </c>
      <c r="G129" s="3"/>
      <c r="H129" s="3"/>
      <c r="I129" s="3"/>
      <c r="J129" s="3"/>
      <c r="K129" s="3"/>
      <c r="L129" s="3"/>
      <c r="M129" s="3"/>
      <c r="N129" s="3">
        <v>3</v>
      </c>
      <c r="O129" s="3"/>
      <c r="P129" s="3"/>
      <c r="Q129" s="3">
        <v>4</v>
      </c>
      <c r="R129" s="3"/>
      <c r="T129" s="71">
        <f t="shared" si="15"/>
        <v>5</v>
      </c>
      <c r="U129" s="47"/>
    </row>
    <row r="130" spans="1:21" ht="12.75">
      <c r="A130" s="3">
        <f t="shared" si="21"/>
        <v>25</v>
      </c>
      <c r="B130" s="3"/>
      <c r="C130" s="3">
        <v>3</v>
      </c>
      <c r="D130" s="3"/>
      <c r="E130" s="3">
        <v>3</v>
      </c>
      <c r="F130" s="3">
        <v>3</v>
      </c>
      <c r="G130" s="3"/>
      <c r="H130" s="3"/>
      <c r="I130" s="3"/>
      <c r="J130" s="3"/>
      <c r="K130" s="3"/>
      <c r="L130" s="3"/>
      <c r="M130" s="3"/>
      <c r="N130" s="3">
        <v>3</v>
      </c>
      <c r="O130" s="3"/>
      <c r="P130" s="3"/>
      <c r="Q130" s="3">
        <v>5</v>
      </c>
      <c r="R130" s="3"/>
      <c r="T130" s="71">
        <f t="shared" si="15"/>
        <v>5</v>
      </c>
      <c r="U130" s="47"/>
    </row>
    <row r="131" spans="20:21" ht="4.5" customHeight="1">
      <c r="T131" s="45"/>
      <c r="U131" s="47"/>
    </row>
    <row r="132" spans="1:22" ht="12.75">
      <c r="A132" s="3"/>
      <c r="B132" s="37" t="s">
        <v>53</v>
      </c>
      <c r="C132" s="37">
        <f aca="true" t="shared" si="22" ref="C132:R132">COUNT(C106:C130)</f>
        <v>25</v>
      </c>
      <c r="D132" s="37">
        <f t="shared" si="22"/>
        <v>0</v>
      </c>
      <c r="E132" s="37">
        <f t="shared" si="22"/>
        <v>18</v>
      </c>
      <c r="F132" s="37">
        <f t="shared" si="22"/>
        <v>18</v>
      </c>
      <c r="G132" s="37">
        <f t="shared" si="22"/>
        <v>4</v>
      </c>
      <c r="H132" s="37">
        <f t="shared" si="22"/>
        <v>0</v>
      </c>
      <c r="I132" s="37">
        <f t="shared" si="22"/>
        <v>0</v>
      </c>
      <c r="J132" s="37">
        <f t="shared" si="22"/>
        <v>0</v>
      </c>
      <c r="K132" s="37">
        <f t="shared" si="22"/>
        <v>0</v>
      </c>
      <c r="L132" s="37">
        <f t="shared" si="22"/>
        <v>1</v>
      </c>
      <c r="M132" s="37">
        <f t="shared" si="22"/>
        <v>0</v>
      </c>
      <c r="N132" s="37">
        <f t="shared" si="22"/>
        <v>5</v>
      </c>
      <c r="O132" s="37">
        <f t="shared" si="22"/>
        <v>0</v>
      </c>
      <c r="P132" s="37">
        <f t="shared" si="22"/>
        <v>2</v>
      </c>
      <c r="Q132" s="37">
        <f t="shared" si="22"/>
        <v>2</v>
      </c>
      <c r="R132" s="37">
        <f t="shared" si="22"/>
        <v>0</v>
      </c>
      <c r="T132" s="71">
        <f>SUM(C132:R132)</f>
        <v>75</v>
      </c>
      <c r="U132" s="71">
        <f>C132*5-T132</f>
        <v>50</v>
      </c>
      <c r="V132" t="s">
        <v>42</v>
      </c>
    </row>
    <row r="133" spans="1:21" ht="12.75">
      <c r="A133" s="3"/>
      <c r="B133" s="37" t="s">
        <v>54</v>
      </c>
      <c r="C133" s="37">
        <f>COUNTIF(C106:C130,"=5")</f>
        <v>0</v>
      </c>
      <c r="D133" s="37">
        <f aca="true" t="shared" si="23" ref="D133:R133">COUNTIF(D106:D130,"=5")</f>
        <v>0</v>
      </c>
      <c r="E133" s="37">
        <f t="shared" si="23"/>
        <v>0</v>
      </c>
      <c r="F133" s="37">
        <f t="shared" si="23"/>
        <v>0</v>
      </c>
      <c r="G133" s="37">
        <f t="shared" si="23"/>
        <v>0</v>
      </c>
      <c r="H133" s="37">
        <f t="shared" si="23"/>
        <v>0</v>
      </c>
      <c r="I133" s="37">
        <f t="shared" si="23"/>
        <v>0</v>
      </c>
      <c r="J133" s="37">
        <f t="shared" si="23"/>
        <v>0</v>
      </c>
      <c r="K133" s="37">
        <f t="shared" si="23"/>
        <v>0</v>
      </c>
      <c r="L133" s="37">
        <f t="shared" si="23"/>
        <v>0</v>
      </c>
      <c r="M133" s="37">
        <f t="shared" si="23"/>
        <v>0</v>
      </c>
      <c r="N133" s="37">
        <f t="shared" si="23"/>
        <v>0</v>
      </c>
      <c r="O133" s="37">
        <f t="shared" si="23"/>
        <v>0</v>
      </c>
      <c r="P133" s="37">
        <f t="shared" si="23"/>
        <v>0</v>
      </c>
      <c r="Q133" s="37">
        <f t="shared" si="23"/>
        <v>1</v>
      </c>
      <c r="R133" s="37">
        <f t="shared" si="23"/>
        <v>0</v>
      </c>
      <c r="T133" s="71">
        <f>SUM(C133:R133)</f>
        <v>1</v>
      </c>
      <c r="U133" s="47"/>
    </row>
    <row r="134" spans="1:21" ht="12.75">
      <c r="A134" s="3"/>
      <c r="B134" s="37" t="s">
        <v>55</v>
      </c>
      <c r="C134" s="37">
        <f>COUNTIF(C106:C130,"=4")</f>
        <v>6</v>
      </c>
      <c r="D134" s="37">
        <f aca="true" t="shared" si="24" ref="D134:R134">COUNTIF(D106:D130,"=4")</f>
        <v>0</v>
      </c>
      <c r="E134" s="37">
        <f t="shared" si="24"/>
        <v>9</v>
      </c>
      <c r="F134" s="37">
        <f t="shared" si="24"/>
        <v>3</v>
      </c>
      <c r="G134" s="37">
        <f t="shared" si="24"/>
        <v>2</v>
      </c>
      <c r="H134" s="37">
        <f t="shared" si="24"/>
        <v>0</v>
      </c>
      <c r="I134" s="37">
        <f t="shared" si="24"/>
        <v>0</v>
      </c>
      <c r="J134" s="37">
        <f t="shared" si="24"/>
        <v>0</v>
      </c>
      <c r="K134" s="37">
        <f t="shared" si="24"/>
        <v>0</v>
      </c>
      <c r="L134" s="37">
        <f t="shared" si="24"/>
        <v>1</v>
      </c>
      <c r="M134" s="37">
        <f t="shared" si="24"/>
        <v>0</v>
      </c>
      <c r="N134" s="37">
        <f t="shared" si="24"/>
        <v>2</v>
      </c>
      <c r="O134" s="37">
        <f t="shared" si="24"/>
        <v>0</v>
      </c>
      <c r="P134" s="37">
        <f t="shared" si="24"/>
        <v>1</v>
      </c>
      <c r="Q134" s="37">
        <f t="shared" si="24"/>
        <v>1</v>
      </c>
      <c r="R134" s="37">
        <f t="shared" si="24"/>
        <v>0</v>
      </c>
      <c r="T134" s="71">
        <f>SUM(C134:R134)</f>
        <v>25</v>
      </c>
      <c r="U134" s="47"/>
    </row>
    <row r="135" spans="1:21" ht="12.75">
      <c r="A135" s="3"/>
      <c r="B135" s="37" t="s">
        <v>56</v>
      </c>
      <c r="C135" s="37">
        <f>COUNTIF(C106:C130,"=3")</f>
        <v>19</v>
      </c>
      <c r="D135" s="37">
        <f aca="true" t="shared" si="25" ref="D135:R135">COUNTIF(D106:D130,"=3")</f>
        <v>0</v>
      </c>
      <c r="E135" s="37">
        <f t="shared" si="25"/>
        <v>9</v>
      </c>
      <c r="F135" s="37">
        <f t="shared" si="25"/>
        <v>15</v>
      </c>
      <c r="G135" s="37">
        <f t="shared" si="25"/>
        <v>2</v>
      </c>
      <c r="H135" s="37">
        <f t="shared" si="25"/>
        <v>0</v>
      </c>
      <c r="I135" s="37">
        <f t="shared" si="25"/>
        <v>0</v>
      </c>
      <c r="J135" s="37">
        <f t="shared" si="25"/>
        <v>0</v>
      </c>
      <c r="K135" s="37">
        <f t="shared" si="25"/>
        <v>0</v>
      </c>
      <c r="L135" s="37">
        <f t="shared" si="25"/>
        <v>0</v>
      </c>
      <c r="M135" s="37">
        <f t="shared" si="25"/>
        <v>0</v>
      </c>
      <c r="N135" s="37">
        <f t="shared" si="25"/>
        <v>3</v>
      </c>
      <c r="O135" s="37">
        <f t="shared" si="25"/>
        <v>0</v>
      </c>
      <c r="P135" s="37">
        <f t="shared" si="25"/>
        <v>1</v>
      </c>
      <c r="Q135" s="37">
        <f t="shared" si="25"/>
        <v>0</v>
      </c>
      <c r="R135" s="37">
        <f t="shared" si="25"/>
        <v>0</v>
      </c>
      <c r="T135" s="71">
        <f>SUM(C135:R135)</f>
        <v>49</v>
      </c>
      <c r="U135" s="47"/>
    </row>
    <row r="136" spans="1:21" ht="12.75">
      <c r="A136" s="3"/>
      <c r="B136" s="37" t="s">
        <v>57</v>
      </c>
      <c r="C136" s="37">
        <f>COUNTIF(C106:C130,"=2")</f>
        <v>0</v>
      </c>
      <c r="D136" s="37">
        <f aca="true" t="shared" si="26" ref="D136:R136">COUNTIF(D106:D130,"=2")</f>
        <v>0</v>
      </c>
      <c r="E136" s="37">
        <f t="shared" si="26"/>
        <v>0</v>
      </c>
      <c r="F136" s="37">
        <f t="shared" si="26"/>
        <v>0</v>
      </c>
      <c r="G136" s="37">
        <f t="shared" si="26"/>
        <v>0</v>
      </c>
      <c r="H136" s="37">
        <f t="shared" si="26"/>
        <v>0</v>
      </c>
      <c r="I136" s="37">
        <f t="shared" si="26"/>
        <v>0</v>
      </c>
      <c r="J136" s="37">
        <f t="shared" si="26"/>
        <v>0</v>
      </c>
      <c r="K136" s="37">
        <f t="shared" si="26"/>
        <v>0</v>
      </c>
      <c r="L136" s="37">
        <f t="shared" si="26"/>
        <v>0</v>
      </c>
      <c r="M136" s="37">
        <f t="shared" si="26"/>
        <v>0</v>
      </c>
      <c r="N136" s="37">
        <f t="shared" si="26"/>
        <v>0</v>
      </c>
      <c r="O136" s="37">
        <f t="shared" si="26"/>
        <v>0</v>
      </c>
      <c r="P136" s="37">
        <f t="shared" si="26"/>
        <v>0</v>
      </c>
      <c r="Q136" s="37">
        <f t="shared" si="26"/>
        <v>0</v>
      </c>
      <c r="R136" s="37">
        <f t="shared" si="26"/>
        <v>0</v>
      </c>
      <c r="T136" s="71">
        <f>SUM(C136:R136)</f>
        <v>0</v>
      </c>
      <c r="U136" s="47"/>
    </row>
    <row r="137" spans="8:21" ht="12.75">
      <c r="H137" s="7"/>
      <c r="T137" s="47"/>
      <c r="U137" s="47"/>
    </row>
    <row r="138" spans="2:21" ht="15.75">
      <c r="B138" s="50" t="s">
        <v>69</v>
      </c>
      <c r="C138" s="93" t="s">
        <v>52</v>
      </c>
      <c r="D138" s="93"/>
      <c r="E138" s="93"/>
      <c r="T138" s="47"/>
      <c r="U138" s="47"/>
    </row>
    <row r="139" spans="1:21" s="29" customFormat="1" ht="36" customHeight="1">
      <c r="A139" s="31"/>
      <c r="B139" s="31" t="s">
        <v>59</v>
      </c>
      <c r="C139" s="32" t="s">
        <v>88</v>
      </c>
      <c r="D139" s="32" t="s">
        <v>47</v>
      </c>
      <c r="E139" s="30" t="s">
        <v>63</v>
      </c>
      <c r="F139" s="30" t="s">
        <v>64</v>
      </c>
      <c r="G139" s="32" t="s">
        <v>65</v>
      </c>
      <c r="H139" s="32" t="s">
        <v>101</v>
      </c>
      <c r="I139" s="32" t="s">
        <v>61</v>
      </c>
      <c r="J139" s="32" t="s">
        <v>62</v>
      </c>
      <c r="K139" s="32" t="s">
        <v>89</v>
      </c>
      <c r="L139" s="32" t="s">
        <v>90</v>
      </c>
      <c r="M139" s="32" t="s">
        <v>91</v>
      </c>
      <c r="N139" s="32" t="s">
        <v>92</v>
      </c>
      <c r="O139" s="32" t="s">
        <v>93</v>
      </c>
      <c r="P139" s="32" t="s">
        <v>94</v>
      </c>
      <c r="Q139" s="32" t="s">
        <v>95</v>
      </c>
      <c r="R139" s="32" t="s">
        <v>58</v>
      </c>
      <c r="T139" s="45" t="s">
        <v>53</v>
      </c>
      <c r="U139" s="43" t="s">
        <v>39</v>
      </c>
    </row>
    <row r="140" spans="1:21" ht="15.75">
      <c r="A140" s="3">
        <v>1</v>
      </c>
      <c r="B140" s="3"/>
      <c r="C140" s="3">
        <v>3</v>
      </c>
      <c r="D140" s="3"/>
      <c r="E140" s="3">
        <v>3</v>
      </c>
      <c r="F140" s="3">
        <v>3</v>
      </c>
      <c r="G140" s="3"/>
      <c r="H140" s="3"/>
      <c r="I140" s="3"/>
      <c r="J140" s="3"/>
      <c r="K140" s="33"/>
      <c r="L140" s="3"/>
      <c r="M140" s="3"/>
      <c r="N140" s="3"/>
      <c r="O140" s="3"/>
      <c r="P140" s="3">
        <v>3</v>
      </c>
      <c r="Q140" s="3"/>
      <c r="R140" s="3">
        <v>5</v>
      </c>
      <c r="T140" s="71">
        <f t="shared" si="15"/>
        <v>5</v>
      </c>
      <c r="U140" s="47"/>
    </row>
    <row r="141" spans="1:21" ht="12.75">
      <c r="A141" s="3">
        <f aca="true" t="shared" si="27" ref="A141:A164">A140+1</f>
        <v>2</v>
      </c>
      <c r="B141" s="3"/>
      <c r="C141" s="3">
        <v>4</v>
      </c>
      <c r="D141" s="3"/>
      <c r="E141" s="3">
        <v>4</v>
      </c>
      <c r="F141" s="3">
        <v>3</v>
      </c>
      <c r="G141" s="3"/>
      <c r="H141" s="3">
        <v>3</v>
      </c>
      <c r="I141" s="3"/>
      <c r="J141" s="3"/>
      <c r="K141" s="3"/>
      <c r="L141" s="3"/>
      <c r="M141" s="3"/>
      <c r="N141" s="3"/>
      <c r="O141" s="3"/>
      <c r="P141" s="3"/>
      <c r="Q141" s="3">
        <v>5</v>
      </c>
      <c r="R141" s="3"/>
      <c r="T141" s="71">
        <f t="shared" si="15"/>
        <v>5</v>
      </c>
      <c r="U141" s="47"/>
    </row>
    <row r="142" spans="1:21" ht="15.75">
      <c r="A142" s="3">
        <f t="shared" si="27"/>
        <v>3</v>
      </c>
      <c r="B142" s="3"/>
      <c r="C142" s="3">
        <v>3</v>
      </c>
      <c r="D142" s="3"/>
      <c r="E142" s="3">
        <v>3</v>
      </c>
      <c r="F142" s="3">
        <v>3</v>
      </c>
      <c r="G142" s="3"/>
      <c r="H142" s="3"/>
      <c r="I142" s="3"/>
      <c r="J142" s="3"/>
      <c r="K142" s="33"/>
      <c r="L142" s="3"/>
      <c r="M142" s="3"/>
      <c r="N142" s="3">
        <v>3</v>
      </c>
      <c r="O142" s="3"/>
      <c r="P142" s="3"/>
      <c r="Q142" s="3"/>
      <c r="R142" s="3">
        <v>4</v>
      </c>
      <c r="T142" s="71">
        <f t="shared" si="15"/>
        <v>5</v>
      </c>
      <c r="U142" s="47"/>
    </row>
    <row r="143" spans="1:21" ht="15.75">
      <c r="A143" s="3">
        <f t="shared" si="27"/>
        <v>4</v>
      </c>
      <c r="B143" s="3"/>
      <c r="C143" s="3">
        <v>4</v>
      </c>
      <c r="D143" s="3"/>
      <c r="E143" s="3">
        <v>3</v>
      </c>
      <c r="F143" s="3">
        <v>3</v>
      </c>
      <c r="G143" s="3"/>
      <c r="H143" s="3"/>
      <c r="I143" s="3"/>
      <c r="J143" s="3"/>
      <c r="K143" s="33"/>
      <c r="L143" s="3"/>
      <c r="M143" s="3"/>
      <c r="N143" s="3">
        <v>4</v>
      </c>
      <c r="O143" s="3"/>
      <c r="P143" s="3">
        <v>4</v>
      </c>
      <c r="Q143" s="3"/>
      <c r="R143" s="3"/>
      <c r="T143" s="71">
        <f t="shared" si="15"/>
        <v>5</v>
      </c>
      <c r="U143" s="47"/>
    </row>
    <row r="144" spans="1:21" ht="12.75">
      <c r="A144" s="3">
        <f t="shared" si="27"/>
        <v>5</v>
      </c>
      <c r="B144" s="3"/>
      <c r="C144" s="3">
        <v>3</v>
      </c>
      <c r="D144" s="3"/>
      <c r="E144" s="3">
        <v>3</v>
      </c>
      <c r="F144" s="3">
        <v>3</v>
      </c>
      <c r="G144" s="3"/>
      <c r="H144" s="3"/>
      <c r="I144" s="3"/>
      <c r="J144" s="3"/>
      <c r="K144" s="3"/>
      <c r="L144" s="3"/>
      <c r="M144" s="3"/>
      <c r="N144" s="3"/>
      <c r="O144" s="3"/>
      <c r="P144" s="3">
        <v>3</v>
      </c>
      <c r="Q144" s="3"/>
      <c r="R144" s="3">
        <v>4</v>
      </c>
      <c r="T144" s="71">
        <f t="shared" si="15"/>
        <v>5</v>
      </c>
      <c r="U144" s="47"/>
    </row>
    <row r="145" spans="1:21" ht="12.75">
      <c r="A145" s="3">
        <f t="shared" si="27"/>
        <v>6</v>
      </c>
      <c r="B145" s="3"/>
      <c r="C145" s="3">
        <v>3</v>
      </c>
      <c r="D145" s="3"/>
      <c r="E145" s="3">
        <v>3</v>
      </c>
      <c r="F145" s="3">
        <v>3</v>
      </c>
      <c r="G145" s="3"/>
      <c r="H145" s="3"/>
      <c r="I145" s="3"/>
      <c r="J145" s="3"/>
      <c r="K145" s="3"/>
      <c r="L145" s="3"/>
      <c r="M145" s="3"/>
      <c r="N145" s="3"/>
      <c r="O145" s="3"/>
      <c r="P145" s="3">
        <v>3</v>
      </c>
      <c r="Q145" s="3"/>
      <c r="R145" s="3">
        <v>3</v>
      </c>
      <c r="T145" s="71">
        <f t="shared" si="15"/>
        <v>5</v>
      </c>
      <c r="U145" s="47"/>
    </row>
    <row r="146" spans="1:21" ht="15.75">
      <c r="A146" s="3">
        <f t="shared" si="27"/>
        <v>7</v>
      </c>
      <c r="B146" s="3"/>
      <c r="C146" s="3">
        <v>3</v>
      </c>
      <c r="D146" s="3"/>
      <c r="E146" s="3">
        <v>3</v>
      </c>
      <c r="F146" s="3">
        <v>3</v>
      </c>
      <c r="G146" s="3"/>
      <c r="H146" s="3"/>
      <c r="I146" s="3"/>
      <c r="J146" s="33"/>
      <c r="K146" s="33"/>
      <c r="L146" s="3"/>
      <c r="M146" s="3"/>
      <c r="N146" s="3">
        <v>3</v>
      </c>
      <c r="O146" s="3"/>
      <c r="P146" s="3">
        <v>3</v>
      </c>
      <c r="Q146" s="3"/>
      <c r="R146" s="3"/>
      <c r="T146" s="71">
        <f t="shared" si="15"/>
        <v>5</v>
      </c>
      <c r="U146" s="47"/>
    </row>
    <row r="147" spans="1:21" ht="12.75">
      <c r="A147" s="3">
        <f t="shared" si="27"/>
        <v>8</v>
      </c>
      <c r="B147" s="3"/>
      <c r="C147" s="3">
        <v>3</v>
      </c>
      <c r="D147" s="3"/>
      <c r="E147" s="3">
        <v>3</v>
      </c>
      <c r="F147" s="3">
        <v>3</v>
      </c>
      <c r="G147" s="3"/>
      <c r="H147" s="25"/>
      <c r="I147" s="3"/>
      <c r="J147" s="3"/>
      <c r="K147" s="3"/>
      <c r="L147" s="3"/>
      <c r="M147" s="3"/>
      <c r="N147" s="3">
        <v>3</v>
      </c>
      <c r="O147" s="3"/>
      <c r="P147" s="3"/>
      <c r="Q147" s="3">
        <v>3</v>
      </c>
      <c r="R147" s="3"/>
      <c r="T147" s="71">
        <f t="shared" si="15"/>
        <v>5</v>
      </c>
      <c r="U147" s="47"/>
    </row>
    <row r="148" spans="1:21" ht="12.75">
      <c r="A148" s="3">
        <f t="shared" si="27"/>
        <v>9</v>
      </c>
      <c r="B148" s="3"/>
      <c r="C148" s="3">
        <v>3</v>
      </c>
      <c r="D148" s="3"/>
      <c r="E148" s="3">
        <v>3</v>
      </c>
      <c r="F148" s="3">
        <v>4</v>
      </c>
      <c r="G148" s="3"/>
      <c r="H148" s="3"/>
      <c r="I148" s="3"/>
      <c r="J148" s="3"/>
      <c r="K148" s="3"/>
      <c r="L148" s="3"/>
      <c r="M148" s="3"/>
      <c r="N148" s="3">
        <v>3</v>
      </c>
      <c r="O148" s="3"/>
      <c r="P148" s="3">
        <v>3</v>
      </c>
      <c r="Q148" s="3"/>
      <c r="R148" s="3"/>
      <c r="T148" s="71">
        <f aca="true" t="shared" si="28" ref="T148:T198">COUNT(C148:R148)</f>
        <v>5</v>
      </c>
      <c r="U148" s="47"/>
    </row>
    <row r="149" spans="1:21" ht="12.75">
      <c r="A149" s="3">
        <f t="shared" si="27"/>
        <v>10</v>
      </c>
      <c r="B149" s="3"/>
      <c r="C149" s="3">
        <v>3</v>
      </c>
      <c r="D149" s="3"/>
      <c r="E149" s="3">
        <v>3</v>
      </c>
      <c r="F149" s="3">
        <v>4</v>
      </c>
      <c r="G149" s="3"/>
      <c r="H149" s="3"/>
      <c r="I149" s="3"/>
      <c r="J149" s="3"/>
      <c r="K149" s="3"/>
      <c r="L149" s="3"/>
      <c r="M149" s="3">
        <v>3</v>
      </c>
      <c r="N149" s="3"/>
      <c r="O149" s="3"/>
      <c r="P149" s="3">
        <v>3</v>
      </c>
      <c r="Q149" s="3"/>
      <c r="R149" s="3"/>
      <c r="T149" s="71">
        <f t="shared" si="28"/>
        <v>5</v>
      </c>
      <c r="U149" s="47"/>
    </row>
    <row r="150" spans="1:21" s="18" customFormat="1" ht="12.75">
      <c r="A150" s="3">
        <f t="shared" si="27"/>
        <v>11</v>
      </c>
      <c r="B150" s="25"/>
      <c r="C150" s="25">
        <v>3</v>
      </c>
      <c r="D150" s="25"/>
      <c r="E150" s="25">
        <v>3</v>
      </c>
      <c r="F150" s="25">
        <v>3</v>
      </c>
      <c r="G150" s="25"/>
      <c r="H150" s="25"/>
      <c r="I150" s="25"/>
      <c r="J150" s="25"/>
      <c r="K150" s="25">
        <v>3</v>
      </c>
      <c r="L150" s="25">
        <v>3</v>
      </c>
      <c r="M150" s="25"/>
      <c r="N150" s="25"/>
      <c r="O150" s="25"/>
      <c r="P150" s="25"/>
      <c r="Q150" s="25"/>
      <c r="R150" s="25"/>
      <c r="T150" s="71">
        <f t="shared" si="28"/>
        <v>5</v>
      </c>
      <c r="U150" s="74"/>
    </row>
    <row r="151" spans="1:21" ht="15.75">
      <c r="A151" s="3">
        <f t="shared" si="27"/>
        <v>12</v>
      </c>
      <c r="B151" s="3"/>
      <c r="C151" s="3">
        <v>4</v>
      </c>
      <c r="D151" s="3"/>
      <c r="E151" s="3">
        <v>4</v>
      </c>
      <c r="F151" s="3">
        <v>4</v>
      </c>
      <c r="G151" s="3"/>
      <c r="H151" s="3"/>
      <c r="I151" s="3"/>
      <c r="J151" s="33"/>
      <c r="K151" s="33"/>
      <c r="L151" s="3">
        <v>4</v>
      </c>
      <c r="M151" s="3"/>
      <c r="N151" s="3"/>
      <c r="O151" s="3"/>
      <c r="P151" s="3"/>
      <c r="Q151" s="3">
        <v>5</v>
      </c>
      <c r="R151" s="3"/>
      <c r="T151" s="71">
        <f t="shared" si="28"/>
        <v>5</v>
      </c>
      <c r="U151" s="47"/>
    </row>
    <row r="152" spans="1:21" ht="12.75">
      <c r="A152" s="3">
        <f t="shared" si="27"/>
        <v>13</v>
      </c>
      <c r="B152" s="3"/>
      <c r="C152" s="3">
        <v>3</v>
      </c>
      <c r="D152" s="3"/>
      <c r="E152" s="3">
        <v>4</v>
      </c>
      <c r="F152" s="3">
        <v>4</v>
      </c>
      <c r="G152" s="3"/>
      <c r="H152" s="3"/>
      <c r="I152" s="3"/>
      <c r="J152" s="3"/>
      <c r="K152" s="3"/>
      <c r="L152" s="3"/>
      <c r="M152" s="3"/>
      <c r="N152" s="3"/>
      <c r="O152" s="3"/>
      <c r="P152" s="3">
        <v>4</v>
      </c>
      <c r="Q152" s="3"/>
      <c r="R152" s="3">
        <v>5</v>
      </c>
      <c r="T152" s="71">
        <f t="shared" si="28"/>
        <v>5</v>
      </c>
      <c r="U152" s="47"/>
    </row>
    <row r="153" spans="1:21" ht="15.75">
      <c r="A153" s="3">
        <f t="shared" si="27"/>
        <v>14</v>
      </c>
      <c r="B153" s="3"/>
      <c r="C153" s="3">
        <v>4</v>
      </c>
      <c r="D153" s="3">
        <v>4</v>
      </c>
      <c r="E153" s="3">
        <v>4</v>
      </c>
      <c r="F153" s="3">
        <v>4</v>
      </c>
      <c r="G153" s="3">
        <v>3</v>
      </c>
      <c r="H153" s="3"/>
      <c r="I153" s="3"/>
      <c r="J153" s="28"/>
      <c r="K153" s="28"/>
      <c r="L153" s="3"/>
      <c r="M153" s="3"/>
      <c r="N153" s="3"/>
      <c r="O153" s="3"/>
      <c r="P153" s="3"/>
      <c r="Q153" s="3"/>
      <c r="R153" s="3"/>
      <c r="T153" s="71">
        <f t="shared" si="28"/>
        <v>5</v>
      </c>
      <c r="U153" s="47"/>
    </row>
    <row r="154" spans="1:21" ht="12.75">
      <c r="A154" s="3">
        <f t="shared" si="27"/>
        <v>15</v>
      </c>
      <c r="B154" s="3"/>
      <c r="C154" s="3">
        <v>3</v>
      </c>
      <c r="D154" s="3"/>
      <c r="E154" s="3">
        <v>3</v>
      </c>
      <c r="F154" s="3">
        <v>4</v>
      </c>
      <c r="G154" s="3"/>
      <c r="H154" s="3"/>
      <c r="I154" s="3"/>
      <c r="J154" s="3"/>
      <c r="K154" s="3"/>
      <c r="L154" s="3"/>
      <c r="M154" s="3"/>
      <c r="N154" s="3">
        <v>3</v>
      </c>
      <c r="O154" s="3"/>
      <c r="P154" s="3">
        <v>3</v>
      </c>
      <c r="Q154" s="3"/>
      <c r="R154" s="3"/>
      <c r="T154" s="71">
        <f t="shared" si="28"/>
        <v>5</v>
      </c>
      <c r="U154" s="47"/>
    </row>
    <row r="155" spans="1:21" ht="12.75">
      <c r="A155" s="3">
        <f t="shared" si="27"/>
        <v>16</v>
      </c>
      <c r="B155" s="3"/>
      <c r="C155" s="3">
        <v>4</v>
      </c>
      <c r="D155" s="3"/>
      <c r="E155" s="3">
        <v>4</v>
      </c>
      <c r="F155" s="3">
        <v>5</v>
      </c>
      <c r="G155" s="3"/>
      <c r="H155" s="3"/>
      <c r="I155" s="3"/>
      <c r="J155" s="3"/>
      <c r="K155" s="3"/>
      <c r="L155" s="3"/>
      <c r="M155" s="3">
        <v>3</v>
      </c>
      <c r="N155" s="3"/>
      <c r="O155" s="3"/>
      <c r="P155" s="3"/>
      <c r="Q155" s="3">
        <v>4</v>
      </c>
      <c r="R155" s="3"/>
      <c r="T155" s="71">
        <f t="shared" si="28"/>
        <v>5</v>
      </c>
      <c r="U155" s="47"/>
    </row>
    <row r="156" spans="1:21" ht="12.75">
      <c r="A156" s="3">
        <f t="shared" si="27"/>
        <v>17</v>
      </c>
      <c r="B156" s="3"/>
      <c r="C156" s="3">
        <v>3</v>
      </c>
      <c r="D156" s="3"/>
      <c r="E156" s="3">
        <v>3</v>
      </c>
      <c r="F156" s="3">
        <v>3</v>
      </c>
      <c r="G156" s="3"/>
      <c r="H156" s="3"/>
      <c r="I156" s="3"/>
      <c r="J156" s="3"/>
      <c r="K156" s="3"/>
      <c r="L156" s="3"/>
      <c r="M156" s="3">
        <v>3</v>
      </c>
      <c r="N156" s="3">
        <v>3</v>
      </c>
      <c r="O156" s="3"/>
      <c r="P156" s="3"/>
      <c r="Q156" s="3"/>
      <c r="R156" s="3"/>
      <c r="T156" s="71">
        <f t="shared" si="28"/>
        <v>5</v>
      </c>
      <c r="U156" s="47"/>
    </row>
    <row r="157" spans="1:21" ht="12.75">
      <c r="A157" s="3">
        <f t="shared" si="27"/>
        <v>18</v>
      </c>
      <c r="B157" s="3"/>
      <c r="C157" s="3">
        <v>3</v>
      </c>
      <c r="D157" s="3"/>
      <c r="E157" s="3">
        <v>4</v>
      </c>
      <c r="F157" s="3">
        <v>3</v>
      </c>
      <c r="G157" s="3"/>
      <c r="H157" s="3"/>
      <c r="I157" s="3"/>
      <c r="J157" s="3"/>
      <c r="K157" s="3"/>
      <c r="L157" s="3"/>
      <c r="M157" s="3"/>
      <c r="N157" s="3"/>
      <c r="O157" s="3"/>
      <c r="P157" s="3">
        <v>3</v>
      </c>
      <c r="Q157" s="3">
        <v>5</v>
      </c>
      <c r="R157" s="3"/>
      <c r="T157" s="71">
        <f t="shared" si="28"/>
        <v>5</v>
      </c>
      <c r="U157" s="47"/>
    </row>
    <row r="158" spans="1:21" ht="12.75">
      <c r="A158" s="3">
        <f t="shared" si="27"/>
        <v>19</v>
      </c>
      <c r="B158" s="3"/>
      <c r="C158" s="3">
        <v>4</v>
      </c>
      <c r="D158" s="3"/>
      <c r="E158" s="3">
        <v>3</v>
      </c>
      <c r="F158" s="3">
        <v>4</v>
      </c>
      <c r="G158" s="3"/>
      <c r="H158" s="3"/>
      <c r="I158" s="3"/>
      <c r="J158" s="3"/>
      <c r="K158" s="3">
        <v>5</v>
      </c>
      <c r="L158" s="3">
        <v>4</v>
      </c>
      <c r="M158" s="3"/>
      <c r="N158" s="3"/>
      <c r="O158" s="3"/>
      <c r="P158" s="3"/>
      <c r="Q158" s="3"/>
      <c r="R158" s="3"/>
      <c r="T158" s="71">
        <f t="shared" si="28"/>
        <v>5</v>
      </c>
      <c r="U158" s="47"/>
    </row>
    <row r="159" spans="1:21" ht="12.75">
      <c r="A159" s="3">
        <f t="shared" si="27"/>
        <v>20</v>
      </c>
      <c r="B159" s="3"/>
      <c r="C159" s="3">
        <v>4</v>
      </c>
      <c r="D159" s="3"/>
      <c r="E159" s="3">
        <v>4</v>
      </c>
      <c r="F159" s="3">
        <v>3</v>
      </c>
      <c r="G159" s="3"/>
      <c r="H159" s="3"/>
      <c r="I159" s="3"/>
      <c r="J159" s="3"/>
      <c r="K159" s="3"/>
      <c r="L159" s="3">
        <v>4</v>
      </c>
      <c r="M159" s="3"/>
      <c r="N159" s="3"/>
      <c r="O159" s="3"/>
      <c r="P159" s="3">
        <v>4</v>
      </c>
      <c r="Q159" s="3"/>
      <c r="R159" s="3"/>
      <c r="T159" s="71">
        <f t="shared" si="28"/>
        <v>5</v>
      </c>
      <c r="U159" s="47"/>
    </row>
    <row r="160" spans="1:21" ht="12.75">
      <c r="A160" s="3">
        <f t="shared" si="27"/>
        <v>21</v>
      </c>
      <c r="B160" s="3"/>
      <c r="C160" s="3">
        <v>4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T160" s="71">
        <f t="shared" si="28"/>
        <v>1</v>
      </c>
      <c r="U160" s="47"/>
    </row>
    <row r="161" spans="1:21" ht="12.75">
      <c r="A161" s="3">
        <f t="shared" si="27"/>
        <v>22</v>
      </c>
      <c r="B161" s="3"/>
      <c r="C161" s="3">
        <v>4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T161" s="71">
        <f t="shared" si="28"/>
        <v>1</v>
      </c>
      <c r="U161" s="47"/>
    </row>
    <row r="162" spans="1:21" ht="12.75">
      <c r="A162" s="3">
        <f t="shared" si="27"/>
        <v>23</v>
      </c>
      <c r="B162" s="3"/>
      <c r="C162" s="3">
        <v>4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T162" s="71">
        <f t="shared" si="28"/>
        <v>1</v>
      </c>
      <c r="U162" s="47"/>
    </row>
    <row r="163" spans="1:21" ht="12.75">
      <c r="A163" s="3">
        <f t="shared" si="27"/>
        <v>24</v>
      </c>
      <c r="B163" s="3"/>
      <c r="C163" s="3">
        <v>4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T163" s="71">
        <f t="shared" si="28"/>
        <v>1</v>
      </c>
      <c r="U163" s="47"/>
    </row>
    <row r="164" spans="1:21" s="18" customFormat="1" ht="12.75">
      <c r="A164" s="3">
        <f t="shared" si="27"/>
        <v>25</v>
      </c>
      <c r="B164" s="25"/>
      <c r="C164" s="25">
        <v>3</v>
      </c>
      <c r="D164" s="25"/>
      <c r="E164" s="25">
        <v>3</v>
      </c>
      <c r="F164" s="25">
        <v>3</v>
      </c>
      <c r="G164" s="25"/>
      <c r="H164" s="25"/>
      <c r="I164" s="25"/>
      <c r="J164" s="25">
        <v>3</v>
      </c>
      <c r="K164" s="25"/>
      <c r="L164" s="25">
        <v>3</v>
      </c>
      <c r="M164" s="25"/>
      <c r="N164" s="25"/>
      <c r="O164" s="25"/>
      <c r="P164" s="25"/>
      <c r="Q164" s="25"/>
      <c r="R164" s="25"/>
      <c r="T164" s="71">
        <f t="shared" si="28"/>
        <v>5</v>
      </c>
      <c r="U164" s="74"/>
    </row>
    <row r="165" spans="20:21" ht="4.5" customHeight="1">
      <c r="T165" s="45"/>
      <c r="U165" s="47"/>
    </row>
    <row r="166" spans="1:22" ht="12.75">
      <c r="A166" s="3"/>
      <c r="B166" s="37" t="s">
        <v>53</v>
      </c>
      <c r="C166" s="37">
        <f aca="true" t="shared" si="29" ref="C166:R166">COUNT(C140:C164)</f>
        <v>25</v>
      </c>
      <c r="D166" s="37">
        <f t="shared" si="29"/>
        <v>1</v>
      </c>
      <c r="E166" s="37">
        <f t="shared" si="29"/>
        <v>21</v>
      </c>
      <c r="F166" s="37">
        <f t="shared" si="29"/>
        <v>21</v>
      </c>
      <c r="G166" s="37">
        <f t="shared" si="29"/>
        <v>1</v>
      </c>
      <c r="H166" s="37">
        <f t="shared" si="29"/>
        <v>1</v>
      </c>
      <c r="I166" s="37">
        <f t="shared" si="29"/>
        <v>0</v>
      </c>
      <c r="J166" s="37">
        <f t="shared" si="29"/>
        <v>1</v>
      </c>
      <c r="K166" s="37">
        <f t="shared" si="29"/>
        <v>2</v>
      </c>
      <c r="L166" s="37">
        <f t="shared" si="29"/>
        <v>5</v>
      </c>
      <c r="M166" s="37">
        <f t="shared" si="29"/>
        <v>3</v>
      </c>
      <c r="N166" s="37">
        <f t="shared" si="29"/>
        <v>7</v>
      </c>
      <c r="O166" s="37">
        <f t="shared" si="29"/>
        <v>0</v>
      </c>
      <c r="P166" s="37">
        <f t="shared" si="29"/>
        <v>11</v>
      </c>
      <c r="Q166" s="37">
        <f t="shared" si="29"/>
        <v>5</v>
      </c>
      <c r="R166" s="37">
        <f t="shared" si="29"/>
        <v>5</v>
      </c>
      <c r="T166" s="71">
        <f>SUM(C166:R166)</f>
        <v>109</v>
      </c>
      <c r="U166" s="71">
        <f>C166*5-T166</f>
        <v>16</v>
      </c>
      <c r="V166" t="s">
        <v>42</v>
      </c>
    </row>
    <row r="167" spans="1:21" ht="12.75">
      <c r="A167" s="3"/>
      <c r="B167" s="37" t="s">
        <v>54</v>
      </c>
      <c r="C167" s="37">
        <f aca="true" t="shared" si="30" ref="C167:R167">COUNTIF(C140:C164,"=5")</f>
        <v>0</v>
      </c>
      <c r="D167" s="37">
        <f t="shared" si="30"/>
        <v>0</v>
      </c>
      <c r="E167" s="37">
        <f t="shared" si="30"/>
        <v>0</v>
      </c>
      <c r="F167" s="37">
        <f t="shared" si="30"/>
        <v>1</v>
      </c>
      <c r="G167" s="37">
        <f t="shared" si="30"/>
        <v>0</v>
      </c>
      <c r="H167" s="37">
        <f t="shared" si="30"/>
        <v>0</v>
      </c>
      <c r="I167" s="37">
        <f t="shared" si="30"/>
        <v>0</v>
      </c>
      <c r="J167" s="37">
        <f t="shared" si="30"/>
        <v>0</v>
      </c>
      <c r="K167" s="37">
        <f t="shared" si="30"/>
        <v>1</v>
      </c>
      <c r="L167" s="37">
        <f t="shared" si="30"/>
        <v>0</v>
      </c>
      <c r="M167" s="37">
        <f t="shared" si="30"/>
        <v>0</v>
      </c>
      <c r="N167" s="37">
        <f t="shared" si="30"/>
        <v>0</v>
      </c>
      <c r="O167" s="37">
        <f t="shared" si="30"/>
        <v>0</v>
      </c>
      <c r="P167" s="37">
        <f t="shared" si="30"/>
        <v>0</v>
      </c>
      <c r="Q167" s="37">
        <f t="shared" si="30"/>
        <v>3</v>
      </c>
      <c r="R167" s="37">
        <f t="shared" si="30"/>
        <v>2</v>
      </c>
      <c r="T167" s="71">
        <f>SUM(C167:R167)</f>
        <v>7</v>
      </c>
      <c r="U167" s="47"/>
    </row>
    <row r="168" spans="1:21" ht="12.75">
      <c r="A168" s="3"/>
      <c r="B168" s="37" t="s">
        <v>55</v>
      </c>
      <c r="C168" s="37">
        <f aca="true" t="shared" si="31" ref="C168:R168">COUNTIF(C140:C164,"=4")</f>
        <v>11</v>
      </c>
      <c r="D168" s="37">
        <f t="shared" si="31"/>
        <v>1</v>
      </c>
      <c r="E168" s="37">
        <f t="shared" si="31"/>
        <v>7</v>
      </c>
      <c r="F168" s="37">
        <f t="shared" si="31"/>
        <v>7</v>
      </c>
      <c r="G168" s="37">
        <f t="shared" si="31"/>
        <v>0</v>
      </c>
      <c r="H168" s="37">
        <f t="shared" si="31"/>
        <v>0</v>
      </c>
      <c r="I168" s="37">
        <f t="shared" si="31"/>
        <v>0</v>
      </c>
      <c r="J168" s="37">
        <f t="shared" si="31"/>
        <v>0</v>
      </c>
      <c r="K168" s="37">
        <f t="shared" si="31"/>
        <v>0</v>
      </c>
      <c r="L168" s="37">
        <f t="shared" si="31"/>
        <v>3</v>
      </c>
      <c r="M168" s="37">
        <f t="shared" si="31"/>
        <v>0</v>
      </c>
      <c r="N168" s="37">
        <f t="shared" si="31"/>
        <v>1</v>
      </c>
      <c r="O168" s="37">
        <f t="shared" si="31"/>
        <v>0</v>
      </c>
      <c r="P168" s="37">
        <f t="shared" si="31"/>
        <v>3</v>
      </c>
      <c r="Q168" s="37">
        <f t="shared" si="31"/>
        <v>1</v>
      </c>
      <c r="R168" s="37">
        <f t="shared" si="31"/>
        <v>2</v>
      </c>
      <c r="T168" s="71">
        <f>SUM(C168:R168)</f>
        <v>36</v>
      </c>
      <c r="U168" s="47"/>
    </row>
    <row r="169" spans="1:21" ht="12.75">
      <c r="A169" s="3"/>
      <c r="B169" s="37" t="s">
        <v>56</v>
      </c>
      <c r="C169" s="37">
        <f aca="true" t="shared" si="32" ref="C169:R169">COUNTIF(C140:C164,"=3")</f>
        <v>14</v>
      </c>
      <c r="D169" s="37">
        <f t="shared" si="32"/>
        <v>0</v>
      </c>
      <c r="E169" s="37">
        <f t="shared" si="32"/>
        <v>14</v>
      </c>
      <c r="F169" s="37">
        <f t="shared" si="32"/>
        <v>13</v>
      </c>
      <c r="G169" s="37">
        <f t="shared" si="32"/>
        <v>1</v>
      </c>
      <c r="H169" s="37">
        <f t="shared" si="32"/>
        <v>1</v>
      </c>
      <c r="I169" s="37">
        <f t="shared" si="32"/>
        <v>0</v>
      </c>
      <c r="J169" s="37">
        <f t="shared" si="32"/>
        <v>1</v>
      </c>
      <c r="K169" s="37">
        <f t="shared" si="32"/>
        <v>1</v>
      </c>
      <c r="L169" s="37">
        <f t="shared" si="32"/>
        <v>2</v>
      </c>
      <c r="M169" s="37">
        <f t="shared" si="32"/>
        <v>3</v>
      </c>
      <c r="N169" s="37">
        <f t="shared" si="32"/>
        <v>6</v>
      </c>
      <c r="O169" s="37">
        <f t="shared" si="32"/>
        <v>0</v>
      </c>
      <c r="P169" s="37">
        <f t="shared" si="32"/>
        <v>8</v>
      </c>
      <c r="Q169" s="37">
        <f t="shared" si="32"/>
        <v>1</v>
      </c>
      <c r="R169" s="37">
        <f t="shared" si="32"/>
        <v>1</v>
      </c>
      <c r="T169" s="71">
        <f>SUM(C169:R169)</f>
        <v>66</v>
      </c>
      <c r="U169" s="47"/>
    </row>
    <row r="170" spans="1:21" ht="12.75">
      <c r="A170" s="3"/>
      <c r="B170" s="37" t="s">
        <v>57</v>
      </c>
      <c r="C170" s="37">
        <f aca="true" t="shared" si="33" ref="C170:R170">COUNTIF(C140:C164,"=2")</f>
        <v>0</v>
      </c>
      <c r="D170" s="37">
        <f t="shared" si="33"/>
        <v>0</v>
      </c>
      <c r="E170" s="37">
        <f t="shared" si="33"/>
        <v>0</v>
      </c>
      <c r="F170" s="37">
        <f t="shared" si="33"/>
        <v>0</v>
      </c>
      <c r="G170" s="37">
        <f t="shared" si="33"/>
        <v>0</v>
      </c>
      <c r="H170" s="37">
        <f t="shared" si="33"/>
        <v>0</v>
      </c>
      <c r="I170" s="37">
        <f t="shared" si="33"/>
        <v>0</v>
      </c>
      <c r="J170" s="37">
        <f t="shared" si="33"/>
        <v>0</v>
      </c>
      <c r="K170" s="37">
        <f t="shared" si="33"/>
        <v>0</v>
      </c>
      <c r="L170" s="37">
        <f t="shared" si="33"/>
        <v>0</v>
      </c>
      <c r="M170" s="37">
        <f t="shared" si="33"/>
        <v>0</v>
      </c>
      <c r="N170" s="37">
        <f t="shared" si="33"/>
        <v>0</v>
      </c>
      <c r="O170" s="37">
        <f t="shared" si="33"/>
        <v>0</v>
      </c>
      <c r="P170" s="37">
        <f t="shared" si="33"/>
        <v>0</v>
      </c>
      <c r="Q170" s="37">
        <f t="shared" si="33"/>
        <v>0</v>
      </c>
      <c r="R170" s="37">
        <f t="shared" si="33"/>
        <v>0</v>
      </c>
      <c r="T170" s="71">
        <f>SUM(C170:R170)</f>
        <v>0</v>
      </c>
      <c r="U170" s="47"/>
    </row>
    <row r="171" spans="20:21" ht="12.75">
      <c r="T171" s="47"/>
      <c r="U171" s="47"/>
    </row>
    <row r="172" spans="2:21" ht="15.75">
      <c r="B172" s="50" t="s">
        <v>70</v>
      </c>
      <c r="C172" s="93" t="s">
        <v>52</v>
      </c>
      <c r="D172" s="93"/>
      <c r="E172" s="93"/>
      <c r="T172" s="47"/>
      <c r="U172" s="47"/>
    </row>
    <row r="173" spans="1:21" s="29" customFormat="1" ht="36.75" customHeight="1">
      <c r="A173" s="31"/>
      <c r="B173" s="31" t="s">
        <v>59</v>
      </c>
      <c r="C173" s="32" t="s">
        <v>88</v>
      </c>
      <c r="D173" s="32" t="s">
        <v>47</v>
      </c>
      <c r="E173" s="30" t="s">
        <v>63</v>
      </c>
      <c r="F173" s="30" t="s">
        <v>64</v>
      </c>
      <c r="G173" s="32" t="s">
        <v>65</v>
      </c>
      <c r="H173" s="32" t="s">
        <v>101</v>
      </c>
      <c r="I173" s="32" t="s">
        <v>61</v>
      </c>
      <c r="J173" s="32" t="s">
        <v>62</v>
      </c>
      <c r="K173" s="32" t="s">
        <v>89</v>
      </c>
      <c r="L173" s="32" t="s">
        <v>90</v>
      </c>
      <c r="M173" s="32" t="s">
        <v>91</v>
      </c>
      <c r="N173" s="32" t="s">
        <v>92</v>
      </c>
      <c r="O173" s="32" t="s">
        <v>93</v>
      </c>
      <c r="P173" s="32" t="s">
        <v>94</v>
      </c>
      <c r="Q173" s="32" t="s">
        <v>95</v>
      </c>
      <c r="R173" s="32" t="s">
        <v>58</v>
      </c>
      <c r="T173" s="45" t="s">
        <v>53</v>
      </c>
      <c r="U173" s="43" t="s">
        <v>39</v>
      </c>
    </row>
    <row r="174" spans="1:21" ht="15.75">
      <c r="A174" s="3">
        <v>1</v>
      </c>
      <c r="B174" s="3"/>
      <c r="C174" s="3">
        <v>3</v>
      </c>
      <c r="D174" s="3"/>
      <c r="E174" s="3">
        <v>1</v>
      </c>
      <c r="F174" s="3">
        <v>1</v>
      </c>
      <c r="G174" s="3"/>
      <c r="H174" s="3"/>
      <c r="I174" s="3"/>
      <c r="J174" s="3"/>
      <c r="K174" s="33"/>
      <c r="L174" s="3"/>
      <c r="M174" s="3"/>
      <c r="N174" s="3">
        <v>3</v>
      </c>
      <c r="O174" s="3"/>
      <c r="P174" s="3"/>
      <c r="Q174" s="3"/>
      <c r="R174" s="3">
        <v>3</v>
      </c>
      <c r="T174" s="71">
        <f t="shared" si="28"/>
        <v>5</v>
      </c>
      <c r="U174" s="47"/>
    </row>
    <row r="175" spans="1:21" ht="12.75">
      <c r="A175" s="3">
        <f aca="true" t="shared" si="34" ref="A175:A198">A174+1</f>
        <v>2</v>
      </c>
      <c r="B175" s="3"/>
      <c r="C175" s="3">
        <v>3</v>
      </c>
      <c r="D175" s="3"/>
      <c r="E175" s="3">
        <v>1</v>
      </c>
      <c r="F175" s="3">
        <v>1</v>
      </c>
      <c r="G175" s="3"/>
      <c r="H175" s="3"/>
      <c r="I175" s="3"/>
      <c r="J175" s="3"/>
      <c r="K175" s="3"/>
      <c r="L175" s="3"/>
      <c r="M175" s="3"/>
      <c r="N175" s="3">
        <v>3</v>
      </c>
      <c r="O175" s="3"/>
      <c r="P175" s="3"/>
      <c r="Q175" s="3"/>
      <c r="R175" s="3">
        <v>4</v>
      </c>
      <c r="T175" s="71">
        <f t="shared" si="28"/>
        <v>5</v>
      </c>
      <c r="U175" s="47"/>
    </row>
    <row r="176" spans="1:21" ht="15.75">
      <c r="A176" s="3">
        <f t="shared" si="34"/>
        <v>3</v>
      </c>
      <c r="B176" s="3"/>
      <c r="C176" s="3">
        <v>3</v>
      </c>
      <c r="D176" s="3"/>
      <c r="E176" s="3">
        <v>1</v>
      </c>
      <c r="F176" s="3">
        <v>1</v>
      </c>
      <c r="G176" s="3"/>
      <c r="H176" s="3"/>
      <c r="I176" s="3"/>
      <c r="J176" s="3"/>
      <c r="K176" s="33"/>
      <c r="L176" s="3"/>
      <c r="M176" s="3"/>
      <c r="N176" s="3"/>
      <c r="O176" s="3"/>
      <c r="P176" s="3"/>
      <c r="Q176" s="3">
        <v>3</v>
      </c>
      <c r="R176" s="3">
        <v>3</v>
      </c>
      <c r="T176" s="71">
        <f t="shared" si="28"/>
        <v>5</v>
      </c>
      <c r="U176" s="47"/>
    </row>
    <row r="177" spans="1:21" s="18" customFormat="1" ht="15.75">
      <c r="A177" s="3">
        <f t="shared" si="34"/>
        <v>4</v>
      </c>
      <c r="B177" s="25"/>
      <c r="C177" s="25">
        <v>3</v>
      </c>
      <c r="D177" s="25"/>
      <c r="E177" s="25">
        <v>3</v>
      </c>
      <c r="F177" s="25">
        <v>3</v>
      </c>
      <c r="G177" s="25"/>
      <c r="H177" s="25"/>
      <c r="I177" s="25"/>
      <c r="J177" s="25"/>
      <c r="K177" s="28"/>
      <c r="L177" s="25"/>
      <c r="M177" s="25">
        <v>3</v>
      </c>
      <c r="N177" s="25">
        <v>3</v>
      </c>
      <c r="O177" s="25"/>
      <c r="P177" s="25"/>
      <c r="Q177" s="25"/>
      <c r="R177" s="25"/>
      <c r="T177" s="71">
        <f t="shared" si="28"/>
        <v>5</v>
      </c>
      <c r="U177" s="77"/>
    </row>
    <row r="178" spans="1:21" ht="12.75">
      <c r="A178" s="3">
        <f t="shared" si="34"/>
        <v>5</v>
      </c>
      <c r="B178" s="3"/>
      <c r="C178" s="3">
        <v>3</v>
      </c>
      <c r="D178" s="3"/>
      <c r="E178" s="3">
        <v>1</v>
      </c>
      <c r="F178" s="3">
        <v>1</v>
      </c>
      <c r="G178" s="3"/>
      <c r="H178" s="3"/>
      <c r="I178" s="3"/>
      <c r="J178" s="3"/>
      <c r="K178" s="3"/>
      <c r="L178" s="3"/>
      <c r="M178" s="3"/>
      <c r="N178" s="3"/>
      <c r="O178" s="3"/>
      <c r="P178" s="3">
        <v>3</v>
      </c>
      <c r="Q178" s="3">
        <v>5</v>
      </c>
      <c r="R178" s="3"/>
      <c r="T178" s="71">
        <f t="shared" si="28"/>
        <v>5</v>
      </c>
      <c r="U178" s="47"/>
    </row>
    <row r="179" spans="1:21" ht="12.75">
      <c r="A179" s="3">
        <f t="shared" si="34"/>
        <v>6</v>
      </c>
      <c r="B179" s="3"/>
      <c r="C179" s="3">
        <v>4</v>
      </c>
      <c r="D179" s="3"/>
      <c r="E179" s="3">
        <v>1</v>
      </c>
      <c r="F179" s="3">
        <v>1</v>
      </c>
      <c r="G179" s="3">
        <v>4</v>
      </c>
      <c r="H179" s="3"/>
      <c r="I179" s="3"/>
      <c r="J179" s="3"/>
      <c r="K179" s="3"/>
      <c r="L179" s="3"/>
      <c r="M179" s="3"/>
      <c r="N179" s="3"/>
      <c r="O179" s="3"/>
      <c r="P179" s="3">
        <v>3</v>
      </c>
      <c r="Q179" s="3"/>
      <c r="R179" s="3"/>
      <c r="T179" s="71">
        <f t="shared" si="28"/>
        <v>5</v>
      </c>
      <c r="U179" s="47"/>
    </row>
    <row r="180" spans="1:21" ht="15.75">
      <c r="A180" s="3">
        <f t="shared" si="34"/>
        <v>7</v>
      </c>
      <c r="B180" s="3"/>
      <c r="C180" s="3">
        <v>3</v>
      </c>
      <c r="D180" s="3"/>
      <c r="E180" s="3">
        <v>3</v>
      </c>
      <c r="F180" s="3">
        <v>1</v>
      </c>
      <c r="G180" s="3"/>
      <c r="H180" s="3"/>
      <c r="I180" s="3"/>
      <c r="J180" s="33"/>
      <c r="K180" s="33"/>
      <c r="L180" s="3"/>
      <c r="M180" s="3"/>
      <c r="N180" s="3">
        <v>3</v>
      </c>
      <c r="O180" s="3"/>
      <c r="P180" s="3"/>
      <c r="Q180" s="3"/>
      <c r="R180" s="3">
        <v>3</v>
      </c>
      <c r="T180" s="71">
        <f t="shared" si="28"/>
        <v>5</v>
      </c>
      <c r="U180" s="47"/>
    </row>
    <row r="181" spans="1:21" ht="12.75">
      <c r="A181" s="3">
        <f t="shared" si="34"/>
        <v>8</v>
      </c>
      <c r="B181" s="3"/>
      <c r="C181" s="3">
        <v>3</v>
      </c>
      <c r="D181" s="3"/>
      <c r="E181" s="3">
        <v>1</v>
      </c>
      <c r="F181" s="3">
        <v>3</v>
      </c>
      <c r="G181" s="3"/>
      <c r="H181" s="3"/>
      <c r="I181" s="3"/>
      <c r="J181" s="3"/>
      <c r="K181" s="3"/>
      <c r="L181" s="3"/>
      <c r="M181" s="3"/>
      <c r="N181" s="3"/>
      <c r="O181" s="3"/>
      <c r="P181" s="3">
        <v>3</v>
      </c>
      <c r="Q181" s="3">
        <v>3</v>
      </c>
      <c r="R181" s="3"/>
      <c r="T181" s="71">
        <f t="shared" si="28"/>
        <v>5</v>
      </c>
      <c r="U181" s="47"/>
    </row>
    <row r="182" spans="1:21" s="18" customFormat="1" ht="12.75">
      <c r="A182" s="3">
        <f t="shared" si="34"/>
        <v>9</v>
      </c>
      <c r="B182" s="25"/>
      <c r="C182" s="25">
        <v>3</v>
      </c>
      <c r="D182" s="25"/>
      <c r="E182" s="25">
        <v>3</v>
      </c>
      <c r="F182" s="25">
        <v>3</v>
      </c>
      <c r="G182" s="25"/>
      <c r="H182" s="25">
        <v>3</v>
      </c>
      <c r="I182" s="25"/>
      <c r="J182" s="25"/>
      <c r="K182" s="25"/>
      <c r="L182" s="25"/>
      <c r="M182" s="25"/>
      <c r="N182" s="25"/>
      <c r="O182" s="25"/>
      <c r="P182" s="25">
        <v>3</v>
      </c>
      <c r="Q182" s="25"/>
      <c r="R182" s="25"/>
      <c r="T182" s="71">
        <f t="shared" si="28"/>
        <v>5</v>
      </c>
      <c r="U182" s="77"/>
    </row>
    <row r="183" spans="1:21" ht="12.75">
      <c r="A183" s="3">
        <f t="shared" si="34"/>
        <v>10</v>
      </c>
      <c r="B183" s="3"/>
      <c r="C183" s="3">
        <v>3</v>
      </c>
      <c r="D183" s="3"/>
      <c r="E183" s="3">
        <v>1</v>
      </c>
      <c r="F183" s="3">
        <v>1</v>
      </c>
      <c r="G183" s="3">
        <v>3</v>
      </c>
      <c r="H183" s="3"/>
      <c r="I183" s="3"/>
      <c r="J183" s="3"/>
      <c r="K183" s="3"/>
      <c r="L183" s="3"/>
      <c r="M183" s="3"/>
      <c r="N183" s="3"/>
      <c r="O183" s="3"/>
      <c r="P183" s="3">
        <v>3</v>
      </c>
      <c r="Q183" s="3"/>
      <c r="R183" s="3"/>
      <c r="T183" s="71">
        <f t="shared" si="28"/>
        <v>5</v>
      </c>
      <c r="U183" s="47"/>
    </row>
    <row r="184" spans="1:21" ht="12.75">
      <c r="A184" s="3">
        <f t="shared" si="34"/>
        <v>11</v>
      </c>
      <c r="B184" s="3"/>
      <c r="C184" s="3">
        <v>3</v>
      </c>
      <c r="D184" s="3"/>
      <c r="E184" s="3">
        <v>1</v>
      </c>
      <c r="F184" s="3">
        <v>1</v>
      </c>
      <c r="G184" s="3"/>
      <c r="H184" s="3"/>
      <c r="I184" s="3"/>
      <c r="J184" s="3"/>
      <c r="K184" s="3"/>
      <c r="L184" s="3">
        <v>4</v>
      </c>
      <c r="M184" s="3"/>
      <c r="N184" s="3"/>
      <c r="O184" s="3"/>
      <c r="P184" s="3"/>
      <c r="Q184" s="3">
        <v>5</v>
      </c>
      <c r="R184" s="3"/>
      <c r="T184" s="71">
        <f t="shared" si="28"/>
        <v>5</v>
      </c>
      <c r="U184" s="47"/>
    </row>
    <row r="185" spans="1:21" ht="15.75">
      <c r="A185" s="3">
        <f t="shared" si="34"/>
        <v>12</v>
      </c>
      <c r="B185" s="3"/>
      <c r="C185" s="3">
        <v>3</v>
      </c>
      <c r="D185" s="3"/>
      <c r="E185" s="3">
        <v>1</v>
      </c>
      <c r="F185" s="3">
        <v>1</v>
      </c>
      <c r="G185" s="3"/>
      <c r="H185" s="3"/>
      <c r="I185" s="3"/>
      <c r="J185" s="33"/>
      <c r="K185" s="33"/>
      <c r="L185" s="3"/>
      <c r="M185" s="3"/>
      <c r="N185" s="3">
        <v>3</v>
      </c>
      <c r="O185" s="3"/>
      <c r="P185" s="3"/>
      <c r="Q185" s="3">
        <v>3</v>
      </c>
      <c r="R185" s="25"/>
      <c r="T185" s="71">
        <f t="shared" si="28"/>
        <v>5</v>
      </c>
      <c r="U185" s="47"/>
    </row>
    <row r="186" spans="1:21" ht="12.75">
      <c r="A186" s="3">
        <f t="shared" si="34"/>
        <v>13</v>
      </c>
      <c r="B186" s="3"/>
      <c r="C186" s="3">
        <v>4</v>
      </c>
      <c r="D186" s="3"/>
      <c r="E186" s="3">
        <v>1</v>
      </c>
      <c r="F186" s="3">
        <v>1</v>
      </c>
      <c r="G186" s="3">
        <v>3</v>
      </c>
      <c r="H186" s="3"/>
      <c r="I186" s="3"/>
      <c r="J186" s="3"/>
      <c r="K186" s="3"/>
      <c r="L186" s="3"/>
      <c r="M186" s="3"/>
      <c r="N186" s="3"/>
      <c r="O186" s="3"/>
      <c r="P186" s="3">
        <v>4</v>
      </c>
      <c r="Q186" s="3"/>
      <c r="R186" s="3"/>
      <c r="T186" s="71">
        <f t="shared" si="28"/>
        <v>5</v>
      </c>
      <c r="U186" s="47"/>
    </row>
    <row r="187" spans="1:21" ht="15.75">
      <c r="A187" s="3">
        <f t="shared" si="34"/>
        <v>14</v>
      </c>
      <c r="B187" s="3"/>
      <c r="C187" s="3">
        <v>3</v>
      </c>
      <c r="D187" s="3"/>
      <c r="E187" s="3">
        <v>1</v>
      </c>
      <c r="F187" s="3">
        <v>1</v>
      </c>
      <c r="G187" s="3"/>
      <c r="H187" s="3"/>
      <c r="I187" s="3"/>
      <c r="J187" s="28"/>
      <c r="K187" s="28"/>
      <c r="L187" s="3"/>
      <c r="M187" s="3"/>
      <c r="N187" s="3"/>
      <c r="O187" s="3"/>
      <c r="P187" s="3">
        <v>3</v>
      </c>
      <c r="Q187" s="3">
        <v>4</v>
      </c>
      <c r="R187" s="3"/>
      <c r="T187" s="71">
        <f t="shared" si="28"/>
        <v>5</v>
      </c>
      <c r="U187" s="47"/>
    </row>
    <row r="188" spans="1:21" ht="12.75">
      <c r="A188" s="3">
        <f t="shared" si="34"/>
        <v>15</v>
      </c>
      <c r="B188" s="3"/>
      <c r="C188" s="3">
        <v>3</v>
      </c>
      <c r="D188" s="3"/>
      <c r="E188" s="3">
        <v>1</v>
      </c>
      <c r="F188" s="3">
        <v>1</v>
      </c>
      <c r="G188" s="3"/>
      <c r="H188" s="3"/>
      <c r="I188" s="3"/>
      <c r="J188" s="3"/>
      <c r="K188" s="3"/>
      <c r="L188" s="3"/>
      <c r="M188" s="3"/>
      <c r="N188" s="3"/>
      <c r="O188" s="3"/>
      <c r="P188" s="3">
        <v>3</v>
      </c>
      <c r="Q188" s="3">
        <v>4</v>
      </c>
      <c r="R188" s="3"/>
      <c r="T188" s="71">
        <f t="shared" si="28"/>
        <v>5</v>
      </c>
      <c r="U188" s="47"/>
    </row>
    <row r="189" spans="1:21" ht="12.75">
      <c r="A189" s="3">
        <f t="shared" si="34"/>
        <v>16</v>
      </c>
      <c r="B189" s="3"/>
      <c r="C189" s="3">
        <v>3</v>
      </c>
      <c r="D189" s="3"/>
      <c r="E189" s="3">
        <v>1</v>
      </c>
      <c r="F189" s="3">
        <v>1</v>
      </c>
      <c r="G189" s="3"/>
      <c r="H189" s="3"/>
      <c r="I189" s="3"/>
      <c r="J189" s="3"/>
      <c r="K189" s="3"/>
      <c r="L189" s="3">
        <v>3</v>
      </c>
      <c r="M189" s="3"/>
      <c r="N189" s="3">
        <v>3</v>
      </c>
      <c r="O189" s="3"/>
      <c r="P189" s="3"/>
      <c r="Q189" s="3"/>
      <c r="R189" s="3"/>
      <c r="T189" s="71">
        <f t="shared" si="28"/>
        <v>5</v>
      </c>
      <c r="U189" s="47"/>
    </row>
    <row r="190" spans="1:21" ht="12.75">
      <c r="A190" s="3">
        <f t="shared" si="34"/>
        <v>17</v>
      </c>
      <c r="B190" s="3"/>
      <c r="C190" s="3">
        <v>3</v>
      </c>
      <c r="D190" s="3"/>
      <c r="E190" s="3">
        <v>1</v>
      </c>
      <c r="F190" s="3">
        <v>1</v>
      </c>
      <c r="G190" s="3"/>
      <c r="H190" s="3"/>
      <c r="I190" s="3"/>
      <c r="J190" s="3"/>
      <c r="K190" s="3"/>
      <c r="L190" s="3"/>
      <c r="M190" s="3"/>
      <c r="N190" s="3">
        <v>3</v>
      </c>
      <c r="O190" s="3"/>
      <c r="P190" s="3"/>
      <c r="Q190" s="3">
        <v>5</v>
      </c>
      <c r="R190" s="3"/>
      <c r="T190" s="71">
        <f t="shared" si="28"/>
        <v>5</v>
      </c>
      <c r="U190" s="47"/>
    </row>
    <row r="191" spans="1:21" ht="12.75">
      <c r="A191" s="3">
        <f t="shared" si="34"/>
        <v>18</v>
      </c>
      <c r="B191" s="3"/>
      <c r="C191" s="3">
        <v>3</v>
      </c>
      <c r="D191" s="3"/>
      <c r="E191" s="3">
        <v>1</v>
      </c>
      <c r="F191" s="3">
        <v>1</v>
      </c>
      <c r="G191" s="3"/>
      <c r="H191" s="3"/>
      <c r="I191" s="3"/>
      <c r="J191" s="3"/>
      <c r="K191" s="3"/>
      <c r="L191" s="3">
        <v>3</v>
      </c>
      <c r="M191" s="3"/>
      <c r="N191" s="3"/>
      <c r="O191" s="3"/>
      <c r="P191" s="3">
        <v>3</v>
      </c>
      <c r="Q191" s="3"/>
      <c r="R191" s="3"/>
      <c r="T191" s="71">
        <f t="shared" si="28"/>
        <v>5</v>
      </c>
      <c r="U191" s="47"/>
    </row>
    <row r="192" spans="1:21" ht="12.75">
      <c r="A192" s="3">
        <f t="shared" si="34"/>
        <v>19</v>
      </c>
      <c r="B192" s="3"/>
      <c r="C192" s="3">
        <v>3</v>
      </c>
      <c r="D192" s="3"/>
      <c r="E192" s="3">
        <v>1</v>
      </c>
      <c r="F192" s="3">
        <v>1</v>
      </c>
      <c r="G192" s="3">
        <v>3</v>
      </c>
      <c r="H192" s="3"/>
      <c r="I192" s="3"/>
      <c r="J192" s="3"/>
      <c r="K192" s="3"/>
      <c r="L192" s="3"/>
      <c r="M192" s="3"/>
      <c r="N192" s="3"/>
      <c r="O192" s="3"/>
      <c r="P192" s="3"/>
      <c r="Q192" s="3">
        <v>3</v>
      </c>
      <c r="R192" s="3"/>
      <c r="T192" s="71">
        <f t="shared" si="28"/>
        <v>5</v>
      </c>
      <c r="U192" s="47"/>
    </row>
    <row r="193" spans="1:21" ht="12.75">
      <c r="A193" s="3">
        <f t="shared" si="34"/>
        <v>20</v>
      </c>
      <c r="B193" s="3"/>
      <c r="C193" s="3">
        <v>4</v>
      </c>
      <c r="D193" s="3"/>
      <c r="E193" s="3">
        <v>1</v>
      </c>
      <c r="F193" s="3">
        <v>1</v>
      </c>
      <c r="G193" s="3"/>
      <c r="H193" s="3"/>
      <c r="I193" s="3"/>
      <c r="J193" s="3"/>
      <c r="K193" s="3"/>
      <c r="L193" s="3">
        <v>3</v>
      </c>
      <c r="M193" s="3"/>
      <c r="N193" s="3"/>
      <c r="O193" s="3"/>
      <c r="P193" s="3">
        <v>3</v>
      </c>
      <c r="Q193" s="3"/>
      <c r="R193" s="3"/>
      <c r="T193" s="71">
        <f t="shared" si="28"/>
        <v>5</v>
      </c>
      <c r="U193" s="47"/>
    </row>
    <row r="194" spans="1:21" ht="12.75">
      <c r="A194" s="3">
        <f t="shared" si="34"/>
        <v>21</v>
      </c>
      <c r="B194" s="3"/>
      <c r="C194" s="3">
        <v>3</v>
      </c>
      <c r="D194" s="3"/>
      <c r="E194" s="3">
        <v>1</v>
      </c>
      <c r="F194" s="3">
        <v>1</v>
      </c>
      <c r="G194" s="3"/>
      <c r="H194" s="3"/>
      <c r="I194" s="3"/>
      <c r="J194" s="3"/>
      <c r="K194" s="3"/>
      <c r="L194" s="3">
        <v>3</v>
      </c>
      <c r="M194" s="3"/>
      <c r="N194" s="3"/>
      <c r="O194" s="3"/>
      <c r="P194" s="3"/>
      <c r="Q194" s="3">
        <v>5</v>
      </c>
      <c r="R194" s="3"/>
      <c r="T194" s="71">
        <f t="shared" si="28"/>
        <v>5</v>
      </c>
      <c r="U194" s="47"/>
    </row>
    <row r="195" spans="1:21" ht="12.75">
      <c r="A195" s="3">
        <f t="shared" si="34"/>
        <v>22</v>
      </c>
      <c r="B195" s="3"/>
      <c r="C195" s="3">
        <v>3</v>
      </c>
      <c r="D195" s="3"/>
      <c r="E195" s="3">
        <v>1</v>
      </c>
      <c r="F195" s="3">
        <v>1</v>
      </c>
      <c r="G195" s="3"/>
      <c r="H195" s="3"/>
      <c r="I195" s="3"/>
      <c r="J195" s="3"/>
      <c r="K195" s="3"/>
      <c r="L195" s="3">
        <v>3</v>
      </c>
      <c r="M195" s="3"/>
      <c r="N195" s="3">
        <v>3</v>
      </c>
      <c r="O195" s="3"/>
      <c r="P195" s="3"/>
      <c r="Q195" s="3"/>
      <c r="R195" s="3"/>
      <c r="T195" s="71">
        <f t="shared" si="28"/>
        <v>5</v>
      </c>
      <c r="U195" s="47"/>
    </row>
    <row r="196" spans="1:21" ht="12.75">
      <c r="A196" s="3">
        <f t="shared" si="34"/>
        <v>23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T196" s="71">
        <f t="shared" si="28"/>
        <v>0</v>
      </c>
      <c r="U196" s="47"/>
    </row>
    <row r="197" spans="1:21" ht="12.75">
      <c r="A197" s="3">
        <f t="shared" si="34"/>
        <v>24</v>
      </c>
      <c r="B197" s="3"/>
      <c r="C197" s="3">
        <v>3</v>
      </c>
      <c r="D197" s="3"/>
      <c r="E197" s="3">
        <v>1</v>
      </c>
      <c r="F197" s="3">
        <v>1</v>
      </c>
      <c r="G197" s="3">
        <v>2</v>
      </c>
      <c r="H197" s="3"/>
      <c r="I197" s="3"/>
      <c r="J197" s="3"/>
      <c r="K197" s="3"/>
      <c r="L197" s="3"/>
      <c r="M197" s="3"/>
      <c r="N197" s="3">
        <v>3</v>
      </c>
      <c r="O197" s="3"/>
      <c r="P197" s="3"/>
      <c r="Q197" s="3"/>
      <c r="R197" s="3"/>
      <c r="T197" s="71">
        <f t="shared" si="28"/>
        <v>5</v>
      </c>
      <c r="U197" s="47"/>
    </row>
    <row r="198" spans="1:21" ht="12.75">
      <c r="A198" s="3">
        <f t="shared" si="34"/>
        <v>25</v>
      </c>
      <c r="B198" s="3"/>
      <c r="C198" s="3">
        <v>3</v>
      </c>
      <c r="D198" s="3"/>
      <c r="E198" s="3">
        <v>1</v>
      </c>
      <c r="F198" s="3">
        <v>1</v>
      </c>
      <c r="G198" s="3"/>
      <c r="H198" s="3"/>
      <c r="I198" s="3"/>
      <c r="J198" s="3"/>
      <c r="K198" s="3"/>
      <c r="L198" s="3"/>
      <c r="M198" s="3"/>
      <c r="N198" s="3">
        <v>3</v>
      </c>
      <c r="O198" s="3"/>
      <c r="P198" s="3"/>
      <c r="Q198" s="3"/>
      <c r="R198" s="3">
        <v>5</v>
      </c>
      <c r="T198" s="71">
        <f t="shared" si="28"/>
        <v>5</v>
      </c>
      <c r="U198" s="47"/>
    </row>
    <row r="199" spans="20:21" ht="4.5" customHeight="1">
      <c r="T199" s="45"/>
      <c r="U199" s="47"/>
    </row>
    <row r="200" spans="1:22" ht="12.75">
      <c r="A200" s="3"/>
      <c r="B200" s="37" t="s">
        <v>53</v>
      </c>
      <c r="C200" s="37">
        <f>COUNT(C174:C198)</f>
        <v>24</v>
      </c>
      <c r="D200" s="37">
        <f aca="true" t="shared" si="35" ref="D200:R200">COUNT(D174:D198)</f>
        <v>0</v>
      </c>
      <c r="E200" s="37">
        <f t="shared" si="35"/>
        <v>24</v>
      </c>
      <c r="F200" s="37">
        <f t="shared" si="35"/>
        <v>24</v>
      </c>
      <c r="G200" s="37">
        <f t="shared" si="35"/>
        <v>5</v>
      </c>
      <c r="H200" s="37">
        <f t="shared" si="35"/>
        <v>1</v>
      </c>
      <c r="I200" s="37">
        <f t="shared" si="35"/>
        <v>0</v>
      </c>
      <c r="J200" s="37">
        <f t="shared" si="35"/>
        <v>0</v>
      </c>
      <c r="K200" s="37">
        <f t="shared" si="35"/>
        <v>0</v>
      </c>
      <c r="L200" s="37">
        <f t="shared" si="35"/>
        <v>6</v>
      </c>
      <c r="M200" s="37">
        <f t="shared" si="35"/>
        <v>1</v>
      </c>
      <c r="N200" s="37">
        <f t="shared" si="35"/>
        <v>10</v>
      </c>
      <c r="O200" s="37">
        <f t="shared" si="35"/>
        <v>0</v>
      </c>
      <c r="P200" s="37">
        <f t="shared" si="35"/>
        <v>10</v>
      </c>
      <c r="Q200" s="37">
        <f t="shared" si="35"/>
        <v>10</v>
      </c>
      <c r="R200" s="37">
        <f t="shared" si="35"/>
        <v>5</v>
      </c>
      <c r="T200" s="71">
        <f>SUM(C200:R200)</f>
        <v>120</v>
      </c>
      <c r="U200" s="71">
        <f>C200*5-T200</f>
        <v>0</v>
      </c>
      <c r="V200" t="s">
        <v>42</v>
      </c>
    </row>
    <row r="201" spans="1:21" ht="12.75">
      <c r="A201" s="3"/>
      <c r="B201" s="37" t="s">
        <v>54</v>
      </c>
      <c r="C201" s="37">
        <f>COUNTIF(C174:C198,"=5")</f>
        <v>0</v>
      </c>
      <c r="D201" s="37">
        <f aca="true" t="shared" si="36" ref="D201:R201">COUNTIF(D174:D198,"=5")</f>
        <v>0</v>
      </c>
      <c r="E201" s="37">
        <f t="shared" si="36"/>
        <v>0</v>
      </c>
      <c r="F201" s="37">
        <f t="shared" si="36"/>
        <v>0</v>
      </c>
      <c r="G201" s="37">
        <f t="shared" si="36"/>
        <v>0</v>
      </c>
      <c r="H201" s="37">
        <f t="shared" si="36"/>
        <v>0</v>
      </c>
      <c r="I201" s="37">
        <f t="shared" si="36"/>
        <v>0</v>
      </c>
      <c r="J201" s="37">
        <f t="shared" si="36"/>
        <v>0</v>
      </c>
      <c r="K201" s="37">
        <f t="shared" si="36"/>
        <v>0</v>
      </c>
      <c r="L201" s="37">
        <f t="shared" si="36"/>
        <v>0</v>
      </c>
      <c r="M201" s="37">
        <f t="shared" si="36"/>
        <v>0</v>
      </c>
      <c r="N201" s="37">
        <f t="shared" si="36"/>
        <v>0</v>
      </c>
      <c r="O201" s="37">
        <f t="shared" si="36"/>
        <v>0</v>
      </c>
      <c r="P201" s="37">
        <f t="shared" si="36"/>
        <v>0</v>
      </c>
      <c r="Q201" s="37">
        <f t="shared" si="36"/>
        <v>4</v>
      </c>
      <c r="R201" s="37">
        <f t="shared" si="36"/>
        <v>1</v>
      </c>
      <c r="T201" s="71">
        <f>SUM(C201:R201)</f>
        <v>5</v>
      </c>
      <c r="U201" s="47"/>
    </row>
    <row r="202" spans="1:21" ht="12.75">
      <c r="A202" s="3"/>
      <c r="B202" s="37" t="s">
        <v>55</v>
      </c>
      <c r="C202" s="37">
        <f>COUNTIF(C174:C198,"=4")</f>
        <v>3</v>
      </c>
      <c r="D202" s="37">
        <f aca="true" t="shared" si="37" ref="D202:R202">COUNTIF(D174:D198,"=4")</f>
        <v>0</v>
      </c>
      <c r="E202" s="37">
        <f t="shared" si="37"/>
        <v>0</v>
      </c>
      <c r="F202" s="37">
        <f t="shared" si="37"/>
        <v>0</v>
      </c>
      <c r="G202" s="37">
        <f t="shared" si="37"/>
        <v>1</v>
      </c>
      <c r="H202" s="37">
        <f t="shared" si="37"/>
        <v>0</v>
      </c>
      <c r="I202" s="37">
        <f t="shared" si="37"/>
        <v>0</v>
      </c>
      <c r="J202" s="37">
        <f t="shared" si="37"/>
        <v>0</v>
      </c>
      <c r="K202" s="37">
        <f t="shared" si="37"/>
        <v>0</v>
      </c>
      <c r="L202" s="37">
        <f t="shared" si="37"/>
        <v>1</v>
      </c>
      <c r="M202" s="37">
        <f t="shared" si="37"/>
        <v>0</v>
      </c>
      <c r="N202" s="37">
        <f t="shared" si="37"/>
        <v>0</v>
      </c>
      <c r="O202" s="37">
        <f t="shared" si="37"/>
        <v>0</v>
      </c>
      <c r="P202" s="37">
        <f t="shared" si="37"/>
        <v>1</v>
      </c>
      <c r="Q202" s="37">
        <f t="shared" si="37"/>
        <v>2</v>
      </c>
      <c r="R202" s="37">
        <f t="shared" si="37"/>
        <v>1</v>
      </c>
      <c r="T202" s="71">
        <f>SUM(C202:R202)</f>
        <v>9</v>
      </c>
      <c r="U202" s="47"/>
    </row>
    <row r="203" spans="1:21" ht="12.75">
      <c r="A203" s="3"/>
      <c r="B203" s="37" t="s">
        <v>56</v>
      </c>
      <c r="C203" s="37">
        <f>COUNTIF(C174:C198,"=3")</f>
        <v>21</v>
      </c>
      <c r="D203" s="37">
        <f aca="true" t="shared" si="38" ref="D203:R203">COUNTIF(D174:D198,"=3")</f>
        <v>0</v>
      </c>
      <c r="E203" s="37">
        <f t="shared" si="38"/>
        <v>3</v>
      </c>
      <c r="F203" s="37">
        <f t="shared" si="38"/>
        <v>3</v>
      </c>
      <c r="G203" s="37">
        <f t="shared" si="38"/>
        <v>3</v>
      </c>
      <c r="H203" s="37">
        <f t="shared" si="38"/>
        <v>1</v>
      </c>
      <c r="I203" s="37">
        <f t="shared" si="38"/>
        <v>0</v>
      </c>
      <c r="J203" s="37">
        <f t="shared" si="38"/>
        <v>0</v>
      </c>
      <c r="K203" s="37">
        <f t="shared" si="38"/>
        <v>0</v>
      </c>
      <c r="L203" s="37">
        <f t="shared" si="38"/>
        <v>5</v>
      </c>
      <c r="M203" s="37">
        <f t="shared" si="38"/>
        <v>1</v>
      </c>
      <c r="N203" s="37">
        <f t="shared" si="38"/>
        <v>10</v>
      </c>
      <c r="O203" s="37">
        <f t="shared" si="38"/>
        <v>0</v>
      </c>
      <c r="P203" s="37">
        <f t="shared" si="38"/>
        <v>9</v>
      </c>
      <c r="Q203" s="37">
        <f t="shared" si="38"/>
        <v>4</v>
      </c>
      <c r="R203" s="37">
        <f t="shared" si="38"/>
        <v>3</v>
      </c>
      <c r="T203" s="71">
        <f>SUM(C203:R203)</f>
        <v>63</v>
      </c>
      <c r="U203" s="47"/>
    </row>
    <row r="204" spans="1:21" ht="12.75">
      <c r="A204" s="3"/>
      <c r="B204" s="37" t="s">
        <v>57</v>
      </c>
      <c r="C204" s="37">
        <f>COUNTIF(C174:C198,"=2")</f>
        <v>0</v>
      </c>
      <c r="D204" s="37">
        <f aca="true" t="shared" si="39" ref="D204:R204">COUNTIF(D174:D198,"=2")</f>
        <v>0</v>
      </c>
      <c r="E204" s="37">
        <f t="shared" si="39"/>
        <v>0</v>
      </c>
      <c r="F204" s="37">
        <f t="shared" si="39"/>
        <v>0</v>
      </c>
      <c r="G204" s="37">
        <f t="shared" si="39"/>
        <v>1</v>
      </c>
      <c r="H204" s="37">
        <f t="shared" si="39"/>
        <v>0</v>
      </c>
      <c r="I204" s="37">
        <f t="shared" si="39"/>
        <v>0</v>
      </c>
      <c r="J204" s="37">
        <f t="shared" si="39"/>
        <v>0</v>
      </c>
      <c r="K204" s="37">
        <f t="shared" si="39"/>
        <v>0</v>
      </c>
      <c r="L204" s="37">
        <f t="shared" si="39"/>
        <v>0</v>
      </c>
      <c r="M204" s="37">
        <f t="shared" si="39"/>
        <v>0</v>
      </c>
      <c r="N204" s="37">
        <f t="shared" si="39"/>
        <v>0</v>
      </c>
      <c r="O204" s="37">
        <f t="shared" si="39"/>
        <v>0</v>
      </c>
      <c r="P204" s="37">
        <f t="shared" si="39"/>
        <v>0</v>
      </c>
      <c r="Q204" s="37">
        <f t="shared" si="39"/>
        <v>0</v>
      </c>
      <c r="R204" s="37">
        <f t="shared" si="39"/>
        <v>0</v>
      </c>
      <c r="T204" s="71">
        <f>SUM(C204:R204)</f>
        <v>1</v>
      </c>
      <c r="U204" s="47"/>
    </row>
    <row r="205" spans="20:21" ht="12.75">
      <c r="T205" s="47"/>
      <c r="U205" s="47"/>
    </row>
    <row r="207" spans="1:21" s="29" customFormat="1" ht="36.75" customHeight="1">
      <c r="A207" s="31"/>
      <c r="B207" s="50" t="s">
        <v>102</v>
      </c>
      <c r="C207" s="32" t="s">
        <v>88</v>
      </c>
      <c r="D207" s="32" t="s">
        <v>47</v>
      </c>
      <c r="E207" s="30" t="s">
        <v>63</v>
      </c>
      <c r="F207" s="30" t="s">
        <v>64</v>
      </c>
      <c r="G207" s="32" t="s">
        <v>65</v>
      </c>
      <c r="H207" s="32" t="s">
        <v>101</v>
      </c>
      <c r="I207" s="32" t="s">
        <v>61</v>
      </c>
      <c r="J207" s="32" t="s">
        <v>62</v>
      </c>
      <c r="K207" s="32" t="s">
        <v>89</v>
      </c>
      <c r="L207" s="32" t="s">
        <v>90</v>
      </c>
      <c r="M207" s="32" t="s">
        <v>91</v>
      </c>
      <c r="N207" s="32" t="s">
        <v>92</v>
      </c>
      <c r="O207" s="32" t="s">
        <v>93</v>
      </c>
      <c r="P207" s="32" t="s">
        <v>94</v>
      </c>
      <c r="Q207" s="32" t="s">
        <v>95</v>
      </c>
      <c r="R207" s="32" t="s">
        <v>58</v>
      </c>
      <c r="T207" s="45" t="s">
        <v>53</v>
      </c>
      <c r="U207" s="43" t="s">
        <v>39</v>
      </c>
    </row>
    <row r="208" spans="2:21" ht="12.75">
      <c r="B208" s="37" t="s">
        <v>53</v>
      </c>
      <c r="C208" s="37">
        <f aca="true" t="shared" si="40" ref="C208:R208">C30+C64+C98+C132+C166+C200</f>
        <v>149</v>
      </c>
      <c r="D208" s="37">
        <f t="shared" si="40"/>
        <v>22</v>
      </c>
      <c r="E208" s="37">
        <f t="shared" si="40"/>
        <v>138</v>
      </c>
      <c r="F208" s="37">
        <f t="shared" si="40"/>
        <v>138</v>
      </c>
      <c r="G208" s="37">
        <f t="shared" si="40"/>
        <v>32</v>
      </c>
      <c r="H208" s="37">
        <f t="shared" si="40"/>
        <v>4</v>
      </c>
      <c r="I208" s="37">
        <f t="shared" si="40"/>
        <v>1</v>
      </c>
      <c r="J208" s="37">
        <f t="shared" si="40"/>
        <v>2</v>
      </c>
      <c r="K208" s="37">
        <f t="shared" si="40"/>
        <v>8</v>
      </c>
      <c r="L208" s="37">
        <f t="shared" si="40"/>
        <v>17</v>
      </c>
      <c r="M208" s="37">
        <f t="shared" si="40"/>
        <v>17</v>
      </c>
      <c r="N208" s="37">
        <f t="shared" si="40"/>
        <v>27</v>
      </c>
      <c r="O208" s="37">
        <f t="shared" si="40"/>
        <v>1</v>
      </c>
      <c r="P208" s="37">
        <f t="shared" si="40"/>
        <v>64</v>
      </c>
      <c r="Q208" s="37">
        <f t="shared" si="40"/>
        <v>40</v>
      </c>
      <c r="R208" s="37">
        <f t="shared" si="40"/>
        <v>19</v>
      </c>
      <c r="T208" s="37">
        <f>T30+T64+T98+T132+T166+T200</f>
        <v>679</v>
      </c>
      <c r="U208" s="78">
        <f>C208*5-T208</f>
        <v>66</v>
      </c>
    </row>
    <row r="209" spans="2:20" ht="12.75">
      <c r="B209" s="37" t="s">
        <v>54</v>
      </c>
      <c r="C209" s="37">
        <f aca="true" t="shared" si="41" ref="C209:R209">C31+C65+C99+C133+C167+C201</f>
        <v>14</v>
      </c>
      <c r="D209" s="37">
        <f t="shared" si="41"/>
        <v>6</v>
      </c>
      <c r="E209" s="37">
        <f t="shared" si="41"/>
        <v>3</v>
      </c>
      <c r="F209" s="37">
        <f t="shared" si="41"/>
        <v>4</v>
      </c>
      <c r="G209" s="37">
        <f t="shared" si="41"/>
        <v>4</v>
      </c>
      <c r="H209" s="37">
        <f t="shared" si="41"/>
        <v>0</v>
      </c>
      <c r="I209" s="37">
        <f t="shared" si="41"/>
        <v>0</v>
      </c>
      <c r="J209" s="37">
        <f t="shared" si="41"/>
        <v>1</v>
      </c>
      <c r="K209" s="37">
        <f t="shared" si="41"/>
        <v>1</v>
      </c>
      <c r="L209" s="37">
        <f t="shared" si="41"/>
        <v>2</v>
      </c>
      <c r="M209" s="37">
        <f t="shared" si="41"/>
        <v>4</v>
      </c>
      <c r="N209" s="37">
        <f t="shared" si="41"/>
        <v>0</v>
      </c>
      <c r="O209" s="37">
        <f t="shared" si="41"/>
        <v>0</v>
      </c>
      <c r="P209" s="37">
        <f t="shared" si="41"/>
        <v>10</v>
      </c>
      <c r="Q209" s="37">
        <f t="shared" si="41"/>
        <v>14</v>
      </c>
      <c r="R209" s="37">
        <f t="shared" si="41"/>
        <v>3</v>
      </c>
      <c r="T209" s="37">
        <f>T31+T65+T99+T133+T167+T201</f>
        <v>66</v>
      </c>
    </row>
    <row r="210" spans="2:20" ht="12.75">
      <c r="B210" s="37" t="s">
        <v>55</v>
      </c>
      <c r="C210" s="37">
        <f aca="true" t="shared" si="42" ref="C210:R210">C32+C66+C100+C134+C168+C202</f>
        <v>45</v>
      </c>
      <c r="D210" s="37">
        <f t="shared" si="42"/>
        <v>7</v>
      </c>
      <c r="E210" s="37">
        <f t="shared" si="42"/>
        <v>47</v>
      </c>
      <c r="F210" s="37">
        <f t="shared" si="42"/>
        <v>38</v>
      </c>
      <c r="G210" s="37">
        <f t="shared" si="42"/>
        <v>7</v>
      </c>
      <c r="H210" s="37">
        <f t="shared" si="42"/>
        <v>2</v>
      </c>
      <c r="I210" s="37">
        <f t="shared" si="42"/>
        <v>0</v>
      </c>
      <c r="J210" s="37">
        <f t="shared" si="42"/>
        <v>0</v>
      </c>
      <c r="K210" s="37">
        <f t="shared" si="42"/>
        <v>2</v>
      </c>
      <c r="L210" s="37">
        <f t="shared" si="42"/>
        <v>8</v>
      </c>
      <c r="M210" s="37">
        <f t="shared" si="42"/>
        <v>2</v>
      </c>
      <c r="N210" s="37">
        <f t="shared" si="42"/>
        <v>5</v>
      </c>
      <c r="O210" s="37">
        <f t="shared" si="42"/>
        <v>0</v>
      </c>
      <c r="P210" s="37">
        <f t="shared" si="42"/>
        <v>15</v>
      </c>
      <c r="Q210" s="37">
        <f t="shared" si="42"/>
        <v>11</v>
      </c>
      <c r="R210" s="37">
        <f t="shared" si="42"/>
        <v>6</v>
      </c>
      <c r="T210" s="37">
        <f>T32+T66+T100+T134+T168+T202</f>
        <v>195</v>
      </c>
    </row>
    <row r="211" spans="2:20" ht="12.75">
      <c r="B211" s="37" t="s">
        <v>56</v>
      </c>
      <c r="C211" s="37">
        <f aca="true" t="shared" si="43" ref="C211:R211">C33+C67+C101+C135+C169+C203</f>
        <v>65</v>
      </c>
      <c r="D211" s="37">
        <f t="shared" si="43"/>
        <v>1</v>
      </c>
      <c r="E211" s="37">
        <f t="shared" si="43"/>
        <v>42</v>
      </c>
      <c r="F211" s="37">
        <f t="shared" si="43"/>
        <v>50</v>
      </c>
      <c r="G211" s="37">
        <f t="shared" si="43"/>
        <v>15</v>
      </c>
      <c r="H211" s="37">
        <f t="shared" si="43"/>
        <v>2</v>
      </c>
      <c r="I211" s="37">
        <f t="shared" si="43"/>
        <v>0</v>
      </c>
      <c r="J211" s="37">
        <f t="shared" si="43"/>
        <v>1</v>
      </c>
      <c r="K211" s="37">
        <f t="shared" si="43"/>
        <v>1</v>
      </c>
      <c r="L211" s="37">
        <f t="shared" si="43"/>
        <v>7</v>
      </c>
      <c r="M211" s="37">
        <f t="shared" si="43"/>
        <v>8</v>
      </c>
      <c r="N211" s="37">
        <f t="shared" si="43"/>
        <v>21</v>
      </c>
      <c r="O211" s="37">
        <f t="shared" si="43"/>
        <v>0</v>
      </c>
      <c r="P211" s="37">
        <f t="shared" si="43"/>
        <v>22</v>
      </c>
      <c r="Q211" s="37">
        <f t="shared" si="43"/>
        <v>8</v>
      </c>
      <c r="R211" s="37">
        <f t="shared" si="43"/>
        <v>7</v>
      </c>
      <c r="T211" s="37">
        <f>T33+T67+T101+T135+T169+T203</f>
        <v>250</v>
      </c>
    </row>
    <row r="212" spans="2:20" ht="12.75">
      <c r="B212" s="37" t="s">
        <v>57</v>
      </c>
      <c r="C212" s="37">
        <f aca="true" t="shared" si="44" ref="C212:R212">C34+C68+C102+C136+C170+C204</f>
        <v>0</v>
      </c>
      <c r="D212" s="37">
        <f t="shared" si="44"/>
        <v>0</v>
      </c>
      <c r="E212" s="37">
        <f t="shared" si="44"/>
        <v>0</v>
      </c>
      <c r="F212" s="37">
        <f t="shared" si="44"/>
        <v>0</v>
      </c>
      <c r="G212" s="37">
        <f t="shared" si="44"/>
        <v>1</v>
      </c>
      <c r="H212" s="37">
        <f t="shared" si="44"/>
        <v>0</v>
      </c>
      <c r="I212" s="37">
        <f t="shared" si="44"/>
        <v>0</v>
      </c>
      <c r="J212" s="37">
        <f t="shared" si="44"/>
        <v>0</v>
      </c>
      <c r="K212" s="37">
        <f t="shared" si="44"/>
        <v>0</v>
      </c>
      <c r="L212" s="37">
        <f t="shared" si="44"/>
        <v>0</v>
      </c>
      <c r="M212" s="37">
        <f t="shared" si="44"/>
        <v>0</v>
      </c>
      <c r="N212" s="37">
        <f t="shared" si="44"/>
        <v>0</v>
      </c>
      <c r="O212" s="37">
        <f t="shared" si="44"/>
        <v>0</v>
      </c>
      <c r="P212" s="37">
        <f t="shared" si="44"/>
        <v>0</v>
      </c>
      <c r="Q212" s="37">
        <f t="shared" si="44"/>
        <v>0</v>
      </c>
      <c r="R212" s="37">
        <f t="shared" si="44"/>
        <v>0</v>
      </c>
      <c r="T212" s="37">
        <f>T34+T68+T102+T136+T170+T204</f>
        <v>1</v>
      </c>
    </row>
  </sheetData>
  <mergeCells count="6">
    <mergeCell ref="C2:E2"/>
    <mergeCell ref="C36:E36"/>
    <mergeCell ref="C138:E138"/>
    <mergeCell ref="C172:E172"/>
    <mergeCell ref="C70:E70"/>
    <mergeCell ref="C104:E10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13"/>
  <sheetViews>
    <sheetView workbookViewId="0" topLeftCell="A91">
      <selection activeCell="F117" sqref="F117"/>
    </sheetView>
  </sheetViews>
  <sheetFormatPr defaultColWidth="9.00390625" defaultRowHeight="12.75"/>
  <cols>
    <col min="1" max="1" width="3.75390625" style="0" customWidth="1"/>
    <col min="2" max="2" width="20.625" style="0" customWidth="1"/>
    <col min="3" max="7" width="7.625" style="0" customWidth="1"/>
    <col min="8" max="8" width="6.75390625" style="0" customWidth="1"/>
    <col min="9" max="9" width="6.375" style="0" customWidth="1"/>
    <col min="10" max="10" width="6.00390625" style="0" customWidth="1"/>
    <col min="11" max="11" width="5.875" style="0" customWidth="1"/>
    <col min="12" max="12" width="6.375" style="0" customWidth="1"/>
    <col min="13" max="13" width="7.625" style="0" customWidth="1"/>
    <col min="14" max="14" width="0.74609375" style="0" customWidth="1"/>
    <col min="15" max="15" width="6.875" style="0" customWidth="1"/>
    <col min="16" max="16" width="8.00390625" style="0" customWidth="1"/>
    <col min="17" max="17" width="5.125" style="0" customWidth="1"/>
    <col min="18" max="18" width="8.00390625" style="0" customWidth="1"/>
    <col min="19" max="19" width="6.25390625" style="0" customWidth="1"/>
    <col min="20" max="20" width="7.625" style="0" customWidth="1"/>
    <col min="21" max="21" width="8.00390625" style="0" customWidth="1"/>
    <col min="22" max="22" width="8.25390625" style="0" customWidth="1"/>
    <col min="23" max="23" width="0.74609375" style="0" customWidth="1"/>
    <col min="24" max="24" width="9.125" style="44" customWidth="1"/>
  </cols>
  <sheetData>
    <row r="2" spans="2:20" ht="18">
      <c r="B2" s="62" t="s">
        <v>71</v>
      </c>
      <c r="C2" s="62"/>
      <c r="D2" s="62"/>
      <c r="E2" s="62"/>
      <c r="F2" s="62"/>
      <c r="G2" s="62"/>
      <c r="H2" s="18"/>
      <c r="I2" s="18"/>
      <c r="J2" s="18"/>
      <c r="K2" s="18"/>
      <c r="L2" s="18"/>
      <c r="T2" s="18"/>
    </row>
    <row r="3" spans="2:17" ht="15.75">
      <c r="B3" s="50" t="s">
        <v>72</v>
      </c>
      <c r="C3" s="35" t="s">
        <v>78</v>
      </c>
      <c r="D3" s="35"/>
      <c r="E3" s="35"/>
      <c r="F3" s="35"/>
      <c r="G3" s="35"/>
      <c r="H3" s="34"/>
      <c r="I3" s="34"/>
      <c r="O3" s="94" t="s">
        <v>79</v>
      </c>
      <c r="P3" s="94"/>
      <c r="Q3" s="61"/>
    </row>
    <row r="4" spans="1:25" s="58" customFormat="1" ht="35.25" customHeight="1">
      <c r="A4" s="52"/>
      <c r="B4" s="52" t="s">
        <v>59</v>
      </c>
      <c r="C4" s="53" t="s">
        <v>73</v>
      </c>
      <c r="D4" s="53" t="s">
        <v>74</v>
      </c>
      <c r="E4" s="53" t="s">
        <v>111</v>
      </c>
      <c r="F4" s="53" t="s">
        <v>112</v>
      </c>
      <c r="G4" s="53" t="s">
        <v>75</v>
      </c>
      <c r="H4" s="54" t="s">
        <v>60</v>
      </c>
      <c r="I4" s="54" t="s">
        <v>58</v>
      </c>
      <c r="J4" s="52" t="s">
        <v>106</v>
      </c>
      <c r="K4" s="52" t="s">
        <v>94</v>
      </c>
      <c r="L4" s="52" t="s">
        <v>107</v>
      </c>
      <c r="M4" s="52" t="s">
        <v>77</v>
      </c>
      <c r="N4" s="55"/>
      <c r="O4" s="52" t="s">
        <v>80</v>
      </c>
      <c r="P4" s="52" t="s">
        <v>81</v>
      </c>
      <c r="Q4" s="52" t="s">
        <v>104</v>
      </c>
      <c r="R4" s="52" t="s">
        <v>82</v>
      </c>
      <c r="S4" s="52" t="s">
        <v>84</v>
      </c>
      <c r="T4" s="52" t="s">
        <v>76</v>
      </c>
      <c r="U4" s="52" t="s">
        <v>83</v>
      </c>
      <c r="V4" s="52" t="s">
        <v>85</v>
      </c>
      <c r="W4" s="56"/>
      <c r="X4" s="57" t="s">
        <v>53</v>
      </c>
      <c r="Y4" s="57" t="s">
        <v>39</v>
      </c>
    </row>
    <row r="5" spans="1:24" ht="12.75">
      <c r="A5" s="3">
        <v>1</v>
      </c>
      <c r="B5" s="3"/>
      <c r="C5" s="3">
        <v>4</v>
      </c>
      <c r="D5" s="3">
        <v>4</v>
      </c>
      <c r="E5" s="3"/>
      <c r="F5" s="3"/>
      <c r="G5" s="3"/>
      <c r="H5" s="3"/>
      <c r="I5" s="3"/>
      <c r="J5" s="3"/>
      <c r="K5" s="3"/>
      <c r="L5" s="3"/>
      <c r="M5" s="3"/>
      <c r="N5" s="37"/>
      <c r="O5" s="3">
        <v>4</v>
      </c>
      <c r="P5" s="3">
        <v>4</v>
      </c>
      <c r="Q5" s="3"/>
      <c r="R5" s="3">
        <v>4</v>
      </c>
      <c r="S5" s="3"/>
      <c r="T5" s="3"/>
      <c r="U5" s="3"/>
      <c r="V5" s="3">
        <v>4</v>
      </c>
      <c r="W5" s="38"/>
      <c r="X5" s="71">
        <f aca="true" t="shared" si="0" ref="X5:X10">COUNT(C5:V5)</f>
        <v>6</v>
      </c>
    </row>
    <row r="6" spans="1:24" ht="12.75">
      <c r="A6" s="3">
        <f aca="true" t="shared" si="1" ref="A6:A29">A5+1</f>
        <v>2</v>
      </c>
      <c r="B6" s="3"/>
      <c r="C6" s="3">
        <v>3</v>
      </c>
      <c r="D6" s="3">
        <v>4</v>
      </c>
      <c r="E6" s="3"/>
      <c r="F6" s="3"/>
      <c r="G6" s="3"/>
      <c r="H6" s="3">
        <v>5</v>
      </c>
      <c r="I6" s="3"/>
      <c r="J6" s="3"/>
      <c r="K6" s="3"/>
      <c r="L6" s="3"/>
      <c r="M6" s="3">
        <v>5</v>
      </c>
      <c r="N6" s="37"/>
      <c r="O6" s="3">
        <v>2</v>
      </c>
      <c r="P6" s="3">
        <v>3</v>
      </c>
      <c r="Q6" s="3"/>
      <c r="R6" s="3"/>
      <c r="S6" s="3"/>
      <c r="T6" s="3"/>
      <c r="U6" s="3"/>
      <c r="V6" s="3"/>
      <c r="W6" s="38"/>
      <c r="X6" s="71">
        <f t="shared" si="0"/>
        <v>6</v>
      </c>
    </row>
    <row r="7" spans="1:24" ht="12.75">
      <c r="A7" s="3">
        <f t="shared" si="1"/>
        <v>3</v>
      </c>
      <c r="B7" s="3"/>
      <c r="C7" s="3">
        <v>4</v>
      </c>
      <c r="D7" s="3">
        <v>4</v>
      </c>
      <c r="E7" s="3"/>
      <c r="F7" s="3"/>
      <c r="G7" s="3"/>
      <c r="H7" s="3"/>
      <c r="I7" s="3"/>
      <c r="J7" s="3"/>
      <c r="K7" s="3"/>
      <c r="L7" s="3"/>
      <c r="M7" s="3">
        <v>4</v>
      </c>
      <c r="N7" s="37"/>
      <c r="O7" s="3">
        <v>3</v>
      </c>
      <c r="P7" s="3">
        <v>4</v>
      </c>
      <c r="Q7" s="3"/>
      <c r="R7" s="3"/>
      <c r="S7" s="3"/>
      <c r="T7" s="3"/>
      <c r="U7" s="3"/>
      <c r="V7" s="3">
        <v>5</v>
      </c>
      <c r="W7" s="38"/>
      <c r="X7" s="71">
        <f t="shared" si="0"/>
        <v>6</v>
      </c>
    </row>
    <row r="8" spans="1:24" ht="12.75">
      <c r="A8" s="3">
        <f t="shared" si="1"/>
        <v>4</v>
      </c>
      <c r="B8" s="3"/>
      <c r="E8" s="3">
        <v>5</v>
      </c>
      <c r="F8" s="3">
        <v>5</v>
      </c>
      <c r="G8" s="3"/>
      <c r="H8" s="3"/>
      <c r="I8" s="3"/>
      <c r="J8" s="3"/>
      <c r="K8" s="3"/>
      <c r="L8" s="3"/>
      <c r="M8" s="3"/>
      <c r="N8" s="37"/>
      <c r="O8" s="3">
        <v>4</v>
      </c>
      <c r="P8" s="3">
        <v>5</v>
      </c>
      <c r="Q8" s="3"/>
      <c r="R8" s="3"/>
      <c r="S8" s="3">
        <v>5</v>
      </c>
      <c r="T8" s="3"/>
      <c r="U8" s="3"/>
      <c r="V8" s="3">
        <v>5</v>
      </c>
      <c r="W8" s="38"/>
      <c r="X8" s="71">
        <f t="shared" si="0"/>
        <v>6</v>
      </c>
    </row>
    <row r="9" spans="1:24" ht="12.75">
      <c r="A9" s="3">
        <f t="shared" si="1"/>
        <v>5</v>
      </c>
      <c r="B9" s="3"/>
      <c r="C9" s="3">
        <v>3</v>
      </c>
      <c r="D9" s="3">
        <v>3</v>
      </c>
      <c r="E9" s="3"/>
      <c r="F9" s="3"/>
      <c r="G9" s="3"/>
      <c r="H9" s="3">
        <v>5</v>
      </c>
      <c r="I9" s="3"/>
      <c r="J9" s="3"/>
      <c r="K9" s="3"/>
      <c r="L9" s="3"/>
      <c r="M9" s="3">
        <v>4</v>
      </c>
      <c r="N9" s="37"/>
      <c r="O9" s="3">
        <v>2</v>
      </c>
      <c r="P9" s="3">
        <v>3</v>
      </c>
      <c r="Q9" s="3"/>
      <c r="R9" s="3"/>
      <c r="S9" s="3"/>
      <c r="T9" s="3"/>
      <c r="U9" s="3"/>
      <c r="V9" s="3"/>
      <c r="W9" s="38"/>
      <c r="X9" s="71">
        <f t="shared" si="0"/>
        <v>6</v>
      </c>
    </row>
    <row r="10" spans="1:24" ht="12.75">
      <c r="A10" s="3">
        <f t="shared" si="1"/>
        <v>6</v>
      </c>
      <c r="B10" s="3"/>
      <c r="C10" s="3">
        <v>4</v>
      </c>
      <c r="D10" s="3">
        <v>4</v>
      </c>
      <c r="E10" s="3"/>
      <c r="F10" s="3"/>
      <c r="G10" s="3"/>
      <c r="H10" s="3"/>
      <c r="I10" s="3"/>
      <c r="J10" s="3"/>
      <c r="K10" s="3"/>
      <c r="L10" s="3"/>
      <c r="M10" s="3">
        <v>4</v>
      </c>
      <c r="N10" s="37"/>
      <c r="O10" s="3">
        <v>3</v>
      </c>
      <c r="P10" s="3">
        <v>4</v>
      </c>
      <c r="Q10" s="3"/>
      <c r="R10" s="3"/>
      <c r="S10" s="3"/>
      <c r="T10" s="3"/>
      <c r="U10" s="3"/>
      <c r="V10" s="3">
        <v>4</v>
      </c>
      <c r="W10" s="38"/>
      <c r="X10" s="71">
        <f t="shared" si="0"/>
        <v>6</v>
      </c>
    </row>
    <row r="11" spans="1:24" ht="12.75">
      <c r="A11" s="3">
        <f t="shared" si="1"/>
        <v>7</v>
      </c>
      <c r="B11" s="3"/>
      <c r="C11" s="3"/>
      <c r="D11" s="3"/>
      <c r="E11" s="3">
        <v>4</v>
      </c>
      <c r="F11" s="3">
        <v>5</v>
      </c>
      <c r="G11" s="3"/>
      <c r="H11" s="3"/>
      <c r="I11" s="3"/>
      <c r="J11" s="3"/>
      <c r="K11" s="3"/>
      <c r="L11" s="3"/>
      <c r="M11" s="3"/>
      <c r="N11" s="37"/>
      <c r="O11" s="3">
        <v>4</v>
      </c>
      <c r="P11" s="3">
        <v>4</v>
      </c>
      <c r="Q11" s="3"/>
      <c r="R11" s="3">
        <v>4</v>
      </c>
      <c r="S11" s="3"/>
      <c r="T11" s="3"/>
      <c r="U11" s="3"/>
      <c r="V11" s="3">
        <v>4</v>
      </c>
      <c r="W11" s="38"/>
      <c r="X11" s="71">
        <f>COUNT(C11:V11)</f>
        <v>6</v>
      </c>
    </row>
    <row r="12" spans="1:24" ht="12.75">
      <c r="A12" s="3">
        <f t="shared" si="1"/>
        <v>8</v>
      </c>
      <c r="B12" s="3"/>
      <c r="C12" s="3">
        <v>3</v>
      </c>
      <c r="D12" s="3">
        <v>4</v>
      </c>
      <c r="E12" s="3"/>
      <c r="F12" s="3"/>
      <c r="G12" s="3"/>
      <c r="H12" s="3"/>
      <c r="I12" s="3"/>
      <c r="J12" s="3"/>
      <c r="K12" s="3"/>
      <c r="L12" s="3"/>
      <c r="M12" s="3"/>
      <c r="N12" s="37"/>
      <c r="O12" s="3">
        <v>3</v>
      </c>
      <c r="P12" s="3">
        <v>4</v>
      </c>
      <c r="Q12" s="3"/>
      <c r="R12" s="3"/>
      <c r="S12" s="3">
        <v>4</v>
      </c>
      <c r="T12" s="3"/>
      <c r="U12" s="3"/>
      <c r="V12" s="3">
        <v>3</v>
      </c>
      <c r="W12" s="38"/>
      <c r="X12" s="71">
        <f aca="true" t="shared" si="2" ref="X12:X29">COUNT(C12:V12)</f>
        <v>6</v>
      </c>
    </row>
    <row r="13" spans="1:24" ht="12.75">
      <c r="A13" s="3">
        <f t="shared" si="1"/>
        <v>9</v>
      </c>
      <c r="B13" s="3"/>
      <c r="C13" s="3">
        <v>4</v>
      </c>
      <c r="D13" s="3">
        <v>4</v>
      </c>
      <c r="E13" s="3"/>
      <c r="F13" s="3"/>
      <c r="G13" s="3"/>
      <c r="H13" s="3"/>
      <c r="I13" s="3"/>
      <c r="J13" s="3"/>
      <c r="K13" s="3"/>
      <c r="L13" s="3"/>
      <c r="M13" s="3"/>
      <c r="N13" s="37"/>
      <c r="O13" s="3">
        <v>4</v>
      </c>
      <c r="P13" s="3">
        <v>4</v>
      </c>
      <c r="Q13" s="3"/>
      <c r="R13" s="3">
        <v>4</v>
      </c>
      <c r="S13" s="3"/>
      <c r="T13" s="3"/>
      <c r="U13" s="3"/>
      <c r="V13" s="3">
        <v>4</v>
      </c>
      <c r="W13" s="38"/>
      <c r="X13" s="71">
        <f t="shared" si="2"/>
        <v>6</v>
      </c>
    </row>
    <row r="14" spans="1:24" ht="12.75">
      <c r="A14" s="3">
        <f t="shared" si="1"/>
        <v>10</v>
      </c>
      <c r="B14" s="3"/>
      <c r="C14" s="3"/>
      <c r="D14" s="3"/>
      <c r="E14" s="3">
        <v>3</v>
      </c>
      <c r="F14" s="3">
        <v>3</v>
      </c>
      <c r="G14" s="3"/>
      <c r="H14" s="3"/>
      <c r="I14" s="3"/>
      <c r="J14" s="3"/>
      <c r="K14" s="3"/>
      <c r="L14" s="3"/>
      <c r="M14" s="3"/>
      <c r="N14" s="37"/>
      <c r="O14" s="3">
        <v>4</v>
      </c>
      <c r="P14" s="3">
        <v>4</v>
      </c>
      <c r="Q14" s="3"/>
      <c r="R14" s="3">
        <v>3</v>
      </c>
      <c r="S14" s="3"/>
      <c r="T14" s="3"/>
      <c r="U14" s="3"/>
      <c r="V14" s="3">
        <v>4</v>
      </c>
      <c r="W14" s="38"/>
      <c r="X14" s="71">
        <f t="shared" si="2"/>
        <v>6</v>
      </c>
    </row>
    <row r="15" spans="1:24" ht="12.75">
      <c r="A15" s="3">
        <f t="shared" si="1"/>
        <v>11</v>
      </c>
      <c r="B15" s="3"/>
      <c r="C15" s="3">
        <v>4</v>
      </c>
      <c r="D15" s="3">
        <v>4</v>
      </c>
      <c r="E15" s="3"/>
      <c r="F15" s="3"/>
      <c r="G15" s="3"/>
      <c r="H15" s="3"/>
      <c r="I15" s="3"/>
      <c r="J15" s="3"/>
      <c r="K15" s="3"/>
      <c r="L15" s="3"/>
      <c r="M15" s="3">
        <v>4</v>
      </c>
      <c r="N15" s="37"/>
      <c r="O15" s="3">
        <v>2</v>
      </c>
      <c r="P15" s="3">
        <v>4</v>
      </c>
      <c r="Q15" s="3"/>
      <c r="R15" s="3"/>
      <c r="S15" s="3"/>
      <c r="T15" s="3"/>
      <c r="U15" s="3"/>
      <c r="V15" s="3">
        <v>4</v>
      </c>
      <c r="W15" s="38"/>
      <c r="X15" s="71">
        <f t="shared" si="2"/>
        <v>6</v>
      </c>
    </row>
    <row r="16" spans="1:24" ht="12.75">
      <c r="A16" s="3">
        <f t="shared" si="1"/>
        <v>12</v>
      </c>
      <c r="B16" s="3"/>
      <c r="C16" s="3">
        <v>3</v>
      </c>
      <c r="D16" s="3">
        <v>3</v>
      </c>
      <c r="E16" s="3"/>
      <c r="F16" s="3"/>
      <c r="G16" s="3"/>
      <c r="H16" s="3"/>
      <c r="I16" s="3"/>
      <c r="J16" s="3"/>
      <c r="K16" s="3"/>
      <c r="L16" s="3"/>
      <c r="M16" s="3">
        <v>4</v>
      </c>
      <c r="N16" s="37"/>
      <c r="O16" s="3">
        <v>3</v>
      </c>
      <c r="P16" s="3">
        <v>3</v>
      </c>
      <c r="Q16" s="3"/>
      <c r="R16" s="3"/>
      <c r="S16" s="3"/>
      <c r="T16" s="3"/>
      <c r="U16" s="3"/>
      <c r="V16" s="3">
        <v>4</v>
      </c>
      <c r="W16" s="38"/>
      <c r="X16" s="71">
        <f t="shared" si="2"/>
        <v>6</v>
      </c>
    </row>
    <row r="17" spans="1:24" ht="12.75">
      <c r="A17" s="3">
        <f t="shared" si="1"/>
        <v>13</v>
      </c>
      <c r="B17" s="3"/>
      <c r="C17" s="3">
        <v>3</v>
      </c>
      <c r="D17" s="3">
        <v>3</v>
      </c>
      <c r="E17" s="3"/>
      <c r="F17" s="3"/>
      <c r="G17" s="3"/>
      <c r="H17" s="3">
        <v>5</v>
      </c>
      <c r="I17" s="3"/>
      <c r="J17" s="3"/>
      <c r="K17" s="3"/>
      <c r="L17" s="3"/>
      <c r="M17" s="3">
        <v>4</v>
      </c>
      <c r="N17" s="37"/>
      <c r="O17" s="3">
        <v>3</v>
      </c>
      <c r="P17" s="3"/>
      <c r="Q17" s="3"/>
      <c r="R17" s="3"/>
      <c r="S17" s="3"/>
      <c r="T17" s="3"/>
      <c r="U17" s="3"/>
      <c r="V17" s="3">
        <v>3</v>
      </c>
      <c r="W17" s="38"/>
      <c r="X17" s="71">
        <f t="shared" si="2"/>
        <v>6</v>
      </c>
    </row>
    <row r="18" spans="1:24" ht="12.75">
      <c r="A18" s="3">
        <f t="shared" si="1"/>
        <v>14</v>
      </c>
      <c r="B18" s="3"/>
      <c r="C18" s="3">
        <v>3</v>
      </c>
      <c r="D18" s="3">
        <v>3</v>
      </c>
      <c r="E18" s="3"/>
      <c r="F18" s="3"/>
      <c r="G18" s="3"/>
      <c r="H18" s="3"/>
      <c r="I18" s="3"/>
      <c r="J18" s="3"/>
      <c r="K18" s="3"/>
      <c r="L18" s="3"/>
      <c r="M18" s="3">
        <v>4</v>
      </c>
      <c r="N18" s="37"/>
      <c r="O18" s="3">
        <v>2</v>
      </c>
      <c r="P18" s="3">
        <v>4</v>
      </c>
      <c r="Q18" s="3"/>
      <c r="R18" s="3"/>
      <c r="S18" s="3"/>
      <c r="T18" s="3"/>
      <c r="U18" s="3"/>
      <c r="V18" s="3">
        <v>4</v>
      </c>
      <c r="W18" s="38"/>
      <c r="X18" s="71">
        <f t="shared" si="2"/>
        <v>6</v>
      </c>
    </row>
    <row r="19" spans="1:24" ht="12.75">
      <c r="A19" s="3">
        <f t="shared" si="1"/>
        <v>15</v>
      </c>
      <c r="B19" s="3"/>
      <c r="C19" s="3">
        <v>4</v>
      </c>
      <c r="D19" s="3">
        <v>4</v>
      </c>
      <c r="E19" s="3"/>
      <c r="F19" s="3"/>
      <c r="G19" s="3"/>
      <c r="H19" s="3">
        <v>5</v>
      </c>
      <c r="I19" s="3"/>
      <c r="J19" s="3"/>
      <c r="K19" s="3"/>
      <c r="L19" s="3"/>
      <c r="M19" s="3">
        <v>3</v>
      </c>
      <c r="N19" s="37"/>
      <c r="O19" s="3">
        <v>4</v>
      </c>
      <c r="P19" s="3"/>
      <c r="Q19" s="3"/>
      <c r="R19" s="3">
        <v>4</v>
      </c>
      <c r="S19" s="3"/>
      <c r="T19" s="3"/>
      <c r="U19" s="3"/>
      <c r="V19" s="3"/>
      <c r="W19" s="38"/>
      <c r="X19" s="71">
        <f t="shared" si="2"/>
        <v>6</v>
      </c>
    </row>
    <row r="20" spans="1:24" ht="12.75">
      <c r="A20" s="3">
        <f t="shared" si="1"/>
        <v>16</v>
      </c>
      <c r="B20" s="3"/>
      <c r="C20" s="3">
        <v>4</v>
      </c>
      <c r="D20" s="3">
        <v>4</v>
      </c>
      <c r="E20" s="3"/>
      <c r="F20" s="3"/>
      <c r="G20" s="3"/>
      <c r="H20" s="3"/>
      <c r="I20" s="3"/>
      <c r="J20" s="3"/>
      <c r="K20" s="3"/>
      <c r="L20" s="3"/>
      <c r="M20" s="3"/>
      <c r="N20" s="37"/>
      <c r="O20" s="3">
        <v>3</v>
      </c>
      <c r="P20" s="3">
        <v>4</v>
      </c>
      <c r="Q20" s="3"/>
      <c r="R20" s="3"/>
      <c r="S20" s="3">
        <v>4</v>
      </c>
      <c r="T20" s="3"/>
      <c r="U20" s="3"/>
      <c r="V20" s="3">
        <v>4</v>
      </c>
      <c r="W20" s="38"/>
      <c r="X20" s="71">
        <f t="shared" si="2"/>
        <v>6</v>
      </c>
    </row>
    <row r="21" spans="1:24" ht="12.75">
      <c r="A21" s="3">
        <f t="shared" si="1"/>
        <v>17</v>
      </c>
      <c r="B21" s="3"/>
      <c r="C21" s="3">
        <v>3</v>
      </c>
      <c r="D21" s="3">
        <v>4</v>
      </c>
      <c r="E21" s="3"/>
      <c r="F21" s="3"/>
      <c r="G21" s="3"/>
      <c r="H21" s="3"/>
      <c r="I21" s="3"/>
      <c r="J21" s="3"/>
      <c r="K21" s="3"/>
      <c r="L21" s="3"/>
      <c r="M21" s="3"/>
      <c r="N21" s="37"/>
      <c r="O21" s="3">
        <v>4</v>
      </c>
      <c r="P21" s="3">
        <v>4</v>
      </c>
      <c r="Q21" s="3"/>
      <c r="R21" s="3">
        <v>4</v>
      </c>
      <c r="S21" s="3"/>
      <c r="T21" s="3">
        <v>4</v>
      </c>
      <c r="U21" s="3"/>
      <c r="V21" s="3"/>
      <c r="W21" s="38"/>
      <c r="X21" s="71">
        <f t="shared" si="2"/>
        <v>6</v>
      </c>
    </row>
    <row r="22" spans="1:24" ht="12.75">
      <c r="A22" s="3">
        <f t="shared" si="1"/>
        <v>18</v>
      </c>
      <c r="B22" s="3"/>
      <c r="C22" s="3">
        <v>4</v>
      </c>
      <c r="D22" s="3">
        <v>5</v>
      </c>
      <c r="E22" s="3"/>
      <c r="F22" s="3"/>
      <c r="G22" s="3"/>
      <c r="H22" s="3"/>
      <c r="I22" s="3"/>
      <c r="J22" s="3"/>
      <c r="K22" s="3"/>
      <c r="L22" s="3"/>
      <c r="M22" s="3"/>
      <c r="N22" s="37"/>
      <c r="O22" s="3">
        <v>3</v>
      </c>
      <c r="P22" s="3">
        <v>4</v>
      </c>
      <c r="Q22" s="3"/>
      <c r="R22" s="3"/>
      <c r="S22" s="3">
        <v>3</v>
      </c>
      <c r="T22" s="3"/>
      <c r="U22" s="3"/>
      <c r="V22" s="3">
        <v>4</v>
      </c>
      <c r="W22" s="38"/>
      <c r="X22" s="71">
        <f t="shared" si="2"/>
        <v>6</v>
      </c>
    </row>
    <row r="23" spans="1:24" ht="12.75">
      <c r="A23" s="3">
        <f t="shared" si="1"/>
        <v>19</v>
      </c>
      <c r="B23" s="3"/>
      <c r="C23" s="3">
        <v>4</v>
      </c>
      <c r="D23" s="3">
        <v>4</v>
      </c>
      <c r="E23" s="3"/>
      <c r="F23" s="3"/>
      <c r="G23" s="3"/>
      <c r="H23" s="3"/>
      <c r="I23" s="3"/>
      <c r="J23" s="3"/>
      <c r="K23" s="3"/>
      <c r="L23" s="3"/>
      <c r="M23" s="3">
        <v>5</v>
      </c>
      <c r="N23" s="37"/>
      <c r="O23" s="3">
        <v>4</v>
      </c>
      <c r="P23" s="3">
        <v>4</v>
      </c>
      <c r="Q23" s="3"/>
      <c r="R23" s="3"/>
      <c r="S23" s="3"/>
      <c r="T23" s="3"/>
      <c r="U23" s="3"/>
      <c r="V23" s="3">
        <v>4</v>
      </c>
      <c r="W23" s="38"/>
      <c r="X23" s="71">
        <f t="shared" si="2"/>
        <v>6</v>
      </c>
    </row>
    <row r="24" spans="1:24" ht="12.75">
      <c r="A24" s="3">
        <f t="shared" si="1"/>
        <v>20</v>
      </c>
      <c r="B24" s="3"/>
      <c r="C24" s="3">
        <v>4</v>
      </c>
      <c r="D24" s="3">
        <v>4</v>
      </c>
      <c r="E24" s="3"/>
      <c r="F24" s="3"/>
      <c r="G24" s="3"/>
      <c r="H24" s="3">
        <v>5</v>
      </c>
      <c r="I24" s="3"/>
      <c r="J24" s="3"/>
      <c r="K24" s="3"/>
      <c r="L24" s="3"/>
      <c r="M24" s="3">
        <v>5</v>
      </c>
      <c r="N24" s="37"/>
      <c r="O24" s="3">
        <v>3</v>
      </c>
      <c r="P24" s="3"/>
      <c r="Q24" s="3"/>
      <c r="R24" s="3"/>
      <c r="S24" s="3"/>
      <c r="T24" s="3"/>
      <c r="U24" s="3"/>
      <c r="V24" s="3">
        <v>3</v>
      </c>
      <c r="W24" s="38"/>
      <c r="X24" s="71">
        <f t="shared" si="2"/>
        <v>6</v>
      </c>
    </row>
    <row r="25" spans="1:24" ht="12.75">
      <c r="A25" s="3">
        <f t="shared" si="1"/>
        <v>21</v>
      </c>
      <c r="B25" s="3"/>
      <c r="C25" s="3">
        <v>4</v>
      </c>
      <c r="D25" s="3">
        <v>3</v>
      </c>
      <c r="E25" s="3"/>
      <c r="F25" s="3"/>
      <c r="G25" s="3"/>
      <c r="H25" s="3">
        <v>4</v>
      </c>
      <c r="I25" s="3"/>
      <c r="J25" s="3"/>
      <c r="K25" s="3">
        <v>3</v>
      </c>
      <c r="L25" s="3"/>
      <c r="M25" s="3">
        <v>3</v>
      </c>
      <c r="N25" s="37"/>
      <c r="O25" s="3">
        <v>2</v>
      </c>
      <c r="P25" s="3"/>
      <c r="Q25" s="3"/>
      <c r="R25" s="3"/>
      <c r="S25" s="3"/>
      <c r="T25" s="3"/>
      <c r="U25" s="3"/>
      <c r="V25" s="3"/>
      <c r="W25" s="38"/>
      <c r="X25" s="71">
        <f t="shared" si="2"/>
        <v>6</v>
      </c>
    </row>
    <row r="26" spans="1:24" ht="12.75">
      <c r="A26" s="3">
        <f t="shared" si="1"/>
        <v>22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7"/>
      <c r="O26" s="3"/>
      <c r="P26" s="3"/>
      <c r="Q26" s="3"/>
      <c r="R26" s="3"/>
      <c r="S26" s="3"/>
      <c r="T26" s="3"/>
      <c r="U26" s="3"/>
      <c r="V26" s="3"/>
      <c r="W26" s="38"/>
      <c r="X26" s="71">
        <f t="shared" si="2"/>
        <v>0</v>
      </c>
    </row>
    <row r="27" spans="1:24" ht="12.75">
      <c r="A27" s="3">
        <f t="shared" si="1"/>
        <v>23</v>
      </c>
      <c r="B27" s="3"/>
      <c r="C27" s="3">
        <v>3</v>
      </c>
      <c r="D27" s="3">
        <v>4</v>
      </c>
      <c r="E27" s="3"/>
      <c r="F27" s="3"/>
      <c r="G27" s="3"/>
      <c r="H27" s="3"/>
      <c r="I27" s="3"/>
      <c r="J27" s="3"/>
      <c r="K27" s="3"/>
      <c r="L27" s="3"/>
      <c r="M27" s="3"/>
      <c r="N27" s="37"/>
      <c r="O27" s="3">
        <v>3</v>
      </c>
      <c r="P27" s="3">
        <v>3</v>
      </c>
      <c r="Q27" s="3"/>
      <c r="R27" s="3"/>
      <c r="S27" s="3">
        <v>3</v>
      </c>
      <c r="T27" s="3"/>
      <c r="U27" s="3"/>
      <c r="V27" s="3">
        <v>3</v>
      </c>
      <c r="W27" s="38"/>
      <c r="X27" s="71">
        <f t="shared" si="2"/>
        <v>6</v>
      </c>
    </row>
    <row r="28" spans="1:24" ht="12.75">
      <c r="A28" s="3">
        <f t="shared" si="1"/>
        <v>24</v>
      </c>
      <c r="B28" s="3"/>
      <c r="C28" s="3">
        <v>3</v>
      </c>
      <c r="D28" s="3">
        <v>4</v>
      </c>
      <c r="E28" s="3"/>
      <c r="F28" s="3"/>
      <c r="G28" s="3"/>
      <c r="H28" s="3">
        <v>4</v>
      </c>
      <c r="I28" s="3"/>
      <c r="J28" s="3"/>
      <c r="K28" s="3"/>
      <c r="L28" s="3"/>
      <c r="M28" s="3">
        <v>5</v>
      </c>
      <c r="N28" s="37"/>
      <c r="O28" s="3">
        <v>3</v>
      </c>
      <c r="P28" s="3">
        <v>3</v>
      </c>
      <c r="Q28" s="3"/>
      <c r="R28" s="3"/>
      <c r="S28" s="3"/>
      <c r="T28" s="3"/>
      <c r="U28" s="3"/>
      <c r="V28" s="3"/>
      <c r="W28" s="38"/>
      <c r="X28" s="71">
        <f t="shared" si="2"/>
        <v>6</v>
      </c>
    </row>
    <row r="29" spans="1:24" ht="12.75">
      <c r="A29" s="3">
        <f t="shared" si="1"/>
        <v>25</v>
      </c>
      <c r="B29" s="3"/>
      <c r="C29" s="3">
        <v>3</v>
      </c>
      <c r="D29" s="3">
        <v>3</v>
      </c>
      <c r="E29" s="3"/>
      <c r="F29" s="3"/>
      <c r="G29" s="3"/>
      <c r="H29" s="3"/>
      <c r="I29" s="3"/>
      <c r="J29" s="3"/>
      <c r="K29" s="3"/>
      <c r="L29" s="3"/>
      <c r="M29" s="3">
        <v>4</v>
      </c>
      <c r="N29" s="37"/>
      <c r="O29" s="3">
        <v>3</v>
      </c>
      <c r="P29" s="3">
        <v>3</v>
      </c>
      <c r="Q29" s="3"/>
      <c r="R29" s="3"/>
      <c r="S29" s="3"/>
      <c r="T29" s="3"/>
      <c r="U29" s="3"/>
      <c r="V29" s="3">
        <v>3</v>
      </c>
      <c r="W29" s="38"/>
      <c r="X29" s="71">
        <f t="shared" si="2"/>
        <v>6</v>
      </c>
    </row>
    <row r="30" spans="3:24" ht="4.5" customHeight="1">
      <c r="C30" s="42"/>
      <c r="D30" s="42"/>
      <c r="E30" s="42"/>
      <c r="F30" s="42"/>
      <c r="N30" s="38"/>
      <c r="W30" s="38"/>
      <c r="X30" s="46"/>
    </row>
    <row r="31" spans="1:25" ht="12.75">
      <c r="A31" s="3"/>
      <c r="B31" s="37" t="s">
        <v>53</v>
      </c>
      <c r="C31" s="37">
        <f>COUNT(C5:C30)</f>
        <v>21</v>
      </c>
      <c r="D31" s="37">
        <f>COUNT(D5:D30)</f>
        <v>21</v>
      </c>
      <c r="E31" s="37">
        <f>COUNT(E5:E30)</f>
        <v>3</v>
      </c>
      <c r="F31" s="37">
        <f>COUNT(F5:F30)</f>
        <v>3</v>
      </c>
      <c r="G31" s="37">
        <f aca="true" t="shared" si="3" ref="G31:M31">COUNT(G5:G29)</f>
        <v>0</v>
      </c>
      <c r="H31" s="37">
        <f t="shared" si="3"/>
        <v>7</v>
      </c>
      <c r="I31" s="37">
        <f t="shared" si="3"/>
        <v>0</v>
      </c>
      <c r="J31" s="37">
        <f t="shared" si="3"/>
        <v>0</v>
      </c>
      <c r="K31" s="37">
        <f>COUNT(K5:K29)</f>
        <v>1</v>
      </c>
      <c r="L31" s="37">
        <f t="shared" si="3"/>
        <v>0</v>
      </c>
      <c r="M31" s="37">
        <f t="shared" si="3"/>
        <v>14</v>
      </c>
      <c r="N31" s="37"/>
      <c r="O31" s="37">
        <f>COUNT(O5:O29)</f>
        <v>24</v>
      </c>
      <c r="P31" s="37">
        <f>COUNT(P5:P29)</f>
        <v>20</v>
      </c>
      <c r="Q31" s="37"/>
      <c r="R31" s="37">
        <f>COUNT(R5:R29)</f>
        <v>6</v>
      </c>
      <c r="S31" s="37">
        <f>COUNT(S5:S29)</f>
        <v>5</v>
      </c>
      <c r="T31" s="37">
        <f>COUNT(T5:T29)</f>
        <v>1</v>
      </c>
      <c r="U31" s="37">
        <f>COUNT(U5:U29)</f>
        <v>0</v>
      </c>
      <c r="V31" s="37">
        <f>COUNT(V5:V29)</f>
        <v>18</v>
      </c>
      <c r="W31" s="37"/>
      <c r="X31" s="71">
        <f>SUM(C31:V31)</f>
        <v>144</v>
      </c>
      <c r="Y31" s="92">
        <f>A29*6-X31</f>
        <v>6</v>
      </c>
    </row>
    <row r="32" spans="1:24" ht="12.75">
      <c r="A32" s="3"/>
      <c r="B32" s="37" t="s">
        <v>54</v>
      </c>
      <c r="C32" s="37">
        <f aca="true" t="shared" si="4" ref="C32:M32">COUNTIF(C5:C29,"=5")</f>
        <v>0</v>
      </c>
      <c r="D32" s="37">
        <f t="shared" si="4"/>
        <v>1</v>
      </c>
      <c r="E32" s="37">
        <f>COUNTIF(E5:E29,"=5")</f>
        <v>1</v>
      </c>
      <c r="F32" s="37">
        <f>COUNTIF(F5:F29,"=5")</f>
        <v>2</v>
      </c>
      <c r="G32" s="37">
        <f t="shared" si="4"/>
        <v>0</v>
      </c>
      <c r="H32" s="37">
        <f t="shared" si="4"/>
        <v>5</v>
      </c>
      <c r="I32" s="37">
        <f t="shared" si="4"/>
        <v>0</v>
      </c>
      <c r="J32" s="37">
        <f t="shared" si="4"/>
        <v>0</v>
      </c>
      <c r="K32" s="37">
        <f>COUNTIF(K5:K29,"=5")</f>
        <v>0</v>
      </c>
      <c r="L32" s="37">
        <f t="shared" si="4"/>
        <v>0</v>
      </c>
      <c r="M32" s="37">
        <f t="shared" si="4"/>
        <v>4</v>
      </c>
      <c r="N32" s="37"/>
      <c r="O32" s="37">
        <f>COUNTIF(O5:O29,"=5")</f>
        <v>0</v>
      </c>
      <c r="P32" s="37">
        <f>COUNTIF(P5:P29,"=5")</f>
        <v>1</v>
      </c>
      <c r="Q32" s="37"/>
      <c r="R32" s="37">
        <f>COUNTIF(R5:R29,"=5")</f>
        <v>0</v>
      </c>
      <c r="S32" s="37">
        <f>COUNTIF(S5:S29,"=5")</f>
        <v>1</v>
      </c>
      <c r="T32" s="37">
        <f>COUNTIF(T5:T29,"=5")</f>
        <v>0</v>
      </c>
      <c r="U32" s="37">
        <f>COUNTIF(U5:U29,"=5")</f>
        <v>0</v>
      </c>
      <c r="V32" s="37">
        <f>COUNTIF(V5:V29,"=5")</f>
        <v>2</v>
      </c>
      <c r="W32" s="37"/>
      <c r="X32" s="71">
        <f>SUM(C32:V32)</f>
        <v>17</v>
      </c>
    </row>
    <row r="33" spans="1:24" ht="12.75">
      <c r="A33" s="3"/>
      <c r="B33" s="37" t="s">
        <v>55</v>
      </c>
      <c r="C33" s="37">
        <f aca="true" t="shared" si="5" ref="C33:M33">COUNTIF(C5:C29,"=4")</f>
        <v>11</v>
      </c>
      <c r="D33" s="37">
        <f t="shared" si="5"/>
        <v>14</v>
      </c>
      <c r="E33" s="37">
        <f>COUNTIF(E5:E29,"=4")</f>
        <v>1</v>
      </c>
      <c r="F33" s="37">
        <f>COUNTIF(F5:F29,"=4")</f>
        <v>0</v>
      </c>
      <c r="G33" s="37">
        <f t="shared" si="5"/>
        <v>0</v>
      </c>
      <c r="H33" s="37">
        <f t="shared" si="5"/>
        <v>2</v>
      </c>
      <c r="I33" s="37">
        <f t="shared" si="5"/>
        <v>0</v>
      </c>
      <c r="J33" s="37">
        <f t="shared" si="5"/>
        <v>0</v>
      </c>
      <c r="K33" s="37">
        <f>COUNTIF(K5:K29,"=4")</f>
        <v>0</v>
      </c>
      <c r="L33" s="37">
        <f t="shared" si="5"/>
        <v>0</v>
      </c>
      <c r="M33" s="37">
        <f t="shared" si="5"/>
        <v>8</v>
      </c>
      <c r="N33" s="37"/>
      <c r="O33" s="37">
        <f>COUNTIF(O5:O29,"=4")</f>
        <v>8</v>
      </c>
      <c r="P33" s="37">
        <f>COUNTIF(P5:P29,"=4")</f>
        <v>13</v>
      </c>
      <c r="Q33" s="37"/>
      <c r="R33" s="37">
        <f>COUNTIF(R5:R29,"=4")</f>
        <v>5</v>
      </c>
      <c r="S33" s="37">
        <f>COUNTIF(S5:S29,"=4")</f>
        <v>2</v>
      </c>
      <c r="T33" s="37">
        <f>COUNTIF(T5:T29,"=4")</f>
        <v>1</v>
      </c>
      <c r="U33" s="37">
        <f>COUNTIF(U5:U29,"=4")</f>
        <v>0</v>
      </c>
      <c r="V33" s="37">
        <f>COUNTIF(V5:V29,"=4")</f>
        <v>11</v>
      </c>
      <c r="W33" s="37"/>
      <c r="X33" s="71">
        <f>SUM(C33:V33)</f>
        <v>76</v>
      </c>
    </row>
    <row r="34" spans="1:24" ht="12.75">
      <c r="A34" s="3"/>
      <c r="B34" s="37" t="s">
        <v>56</v>
      </c>
      <c r="C34" s="37">
        <f aca="true" t="shared" si="6" ref="C34:M34">COUNTIF(C5:C29,"=3")</f>
        <v>10</v>
      </c>
      <c r="D34" s="37">
        <f t="shared" si="6"/>
        <v>6</v>
      </c>
      <c r="E34" s="37">
        <f>COUNTIF(E5:E29,"=3")</f>
        <v>1</v>
      </c>
      <c r="F34" s="37">
        <f>COUNTIF(F5:F29,"=3")</f>
        <v>1</v>
      </c>
      <c r="G34" s="37">
        <f t="shared" si="6"/>
        <v>0</v>
      </c>
      <c r="H34" s="37">
        <f t="shared" si="6"/>
        <v>0</v>
      </c>
      <c r="I34" s="37">
        <f t="shared" si="6"/>
        <v>0</v>
      </c>
      <c r="J34" s="37">
        <f t="shared" si="6"/>
        <v>0</v>
      </c>
      <c r="K34" s="37">
        <f>COUNTIF(K5:K29,"=3")</f>
        <v>1</v>
      </c>
      <c r="L34" s="37">
        <f t="shared" si="6"/>
        <v>0</v>
      </c>
      <c r="M34" s="37">
        <f t="shared" si="6"/>
        <v>2</v>
      </c>
      <c r="N34" s="37"/>
      <c r="O34" s="37">
        <f>COUNTIF(O5:O29,"=3")</f>
        <v>11</v>
      </c>
      <c r="P34" s="37">
        <f>COUNTIF(P5:P29,"=3")</f>
        <v>6</v>
      </c>
      <c r="Q34" s="37"/>
      <c r="R34" s="37">
        <f>COUNTIF(R5:R29,"=3")</f>
        <v>1</v>
      </c>
      <c r="S34" s="37">
        <f>COUNTIF(S5:S29,"=3")</f>
        <v>2</v>
      </c>
      <c r="T34" s="37">
        <f>COUNTIF(T5:T29,"=3")</f>
        <v>0</v>
      </c>
      <c r="U34" s="37">
        <f>COUNTIF(U5:U29,"=3")</f>
        <v>0</v>
      </c>
      <c r="V34" s="37">
        <f>COUNTIF(V5:V29,"=3")</f>
        <v>5</v>
      </c>
      <c r="W34" s="37"/>
      <c r="X34" s="71">
        <f>SUM(C34:V34)</f>
        <v>46</v>
      </c>
    </row>
    <row r="35" spans="1:24" ht="12.75">
      <c r="A35" s="3"/>
      <c r="B35" s="37" t="s">
        <v>57</v>
      </c>
      <c r="C35" s="37">
        <f aca="true" t="shared" si="7" ref="C35:M35">COUNTIF(C5:C29,"=2")</f>
        <v>0</v>
      </c>
      <c r="D35" s="37">
        <f t="shared" si="7"/>
        <v>0</v>
      </c>
      <c r="E35" s="37">
        <f>COUNTIF(E5:E29,"=2")</f>
        <v>0</v>
      </c>
      <c r="F35" s="37">
        <f>COUNTIF(F5:F29,"=2")</f>
        <v>0</v>
      </c>
      <c r="G35" s="37">
        <f t="shared" si="7"/>
        <v>0</v>
      </c>
      <c r="H35" s="37">
        <f t="shared" si="7"/>
        <v>0</v>
      </c>
      <c r="I35" s="37">
        <f t="shared" si="7"/>
        <v>0</v>
      </c>
      <c r="J35" s="37">
        <f t="shared" si="7"/>
        <v>0</v>
      </c>
      <c r="K35" s="37">
        <f>COUNTIF(K5:K29,"=2")</f>
        <v>0</v>
      </c>
      <c r="L35" s="37">
        <f t="shared" si="7"/>
        <v>0</v>
      </c>
      <c r="M35" s="37">
        <f t="shared" si="7"/>
        <v>0</v>
      </c>
      <c r="N35" s="37"/>
      <c r="O35" s="37">
        <f>COUNTIF(O5:O29,"=2")</f>
        <v>5</v>
      </c>
      <c r="P35" s="37">
        <f>COUNTIF(P5:P29,"=2")</f>
        <v>0</v>
      </c>
      <c r="Q35" s="37"/>
      <c r="R35" s="37">
        <f>COUNTIF(R5:R29,"=2")</f>
        <v>0</v>
      </c>
      <c r="S35" s="37">
        <f>COUNTIF(S5:S29,"=2")</f>
        <v>0</v>
      </c>
      <c r="T35" s="37">
        <f>COUNTIF(T5:T29,"=2")</f>
        <v>0</v>
      </c>
      <c r="U35" s="37">
        <f>COUNTIF(U5:U29,"=2")</f>
        <v>0</v>
      </c>
      <c r="V35" s="37">
        <f>COUNTIF(V5:V29,"=2")</f>
        <v>0</v>
      </c>
      <c r="W35" s="37"/>
      <c r="X35" s="71">
        <f>SUM(C35:V35)</f>
        <v>5</v>
      </c>
    </row>
    <row r="37" spans="2:17" ht="15.75">
      <c r="B37" s="50" t="s">
        <v>86</v>
      </c>
      <c r="C37" s="35" t="s">
        <v>78</v>
      </c>
      <c r="D37" s="35"/>
      <c r="E37" s="35"/>
      <c r="F37" s="35"/>
      <c r="G37" s="35"/>
      <c r="H37" s="34"/>
      <c r="I37" s="34"/>
      <c r="O37" s="94" t="s">
        <v>79</v>
      </c>
      <c r="P37" s="94"/>
      <c r="Q37" s="61"/>
    </row>
    <row r="38" spans="1:25" s="29" customFormat="1" ht="35.25" customHeight="1">
      <c r="A38" s="31"/>
      <c r="B38" s="31" t="s">
        <v>59</v>
      </c>
      <c r="C38" s="30" t="s">
        <v>73</v>
      </c>
      <c r="D38" s="30" t="s">
        <v>74</v>
      </c>
      <c r="E38" s="53" t="s">
        <v>111</v>
      </c>
      <c r="F38" s="53" t="s">
        <v>112</v>
      </c>
      <c r="G38" s="30" t="s">
        <v>75</v>
      </c>
      <c r="H38" s="32" t="s">
        <v>60</v>
      </c>
      <c r="I38" s="32" t="s">
        <v>58</v>
      </c>
      <c r="J38" s="31" t="s">
        <v>106</v>
      </c>
      <c r="K38" s="31" t="s">
        <v>113</v>
      </c>
      <c r="L38" s="31" t="s">
        <v>107</v>
      </c>
      <c r="M38" s="31" t="s">
        <v>77</v>
      </c>
      <c r="N38" s="36"/>
      <c r="O38" s="31" t="s">
        <v>80</v>
      </c>
      <c r="P38" s="31" t="s">
        <v>81</v>
      </c>
      <c r="Q38" s="31" t="s">
        <v>104</v>
      </c>
      <c r="R38" s="31" t="s">
        <v>82</v>
      </c>
      <c r="S38" s="59" t="s">
        <v>84</v>
      </c>
      <c r="T38" s="31" t="s">
        <v>76</v>
      </c>
      <c r="U38" s="31" t="s">
        <v>83</v>
      </c>
      <c r="V38" s="31" t="s">
        <v>85</v>
      </c>
      <c r="W38" s="39"/>
      <c r="X38" s="79" t="s">
        <v>53</v>
      </c>
      <c r="Y38" s="57" t="s">
        <v>39</v>
      </c>
    </row>
    <row r="39" spans="1:24" ht="12.75">
      <c r="A39" s="3">
        <v>1</v>
      </c>
      <c r="B39" s="3"/>
      <c r="C39" s="3"/>
      <c r="D39" s="3"/>
      <c r="E39" s="3">
        <v>4</v>
      </c>
      <c r="F39" s="3">
        <v>3</v>
      </c>
      <c r="G39" s="3"/>
      <c r="H39" s="3"/>
      <c r="I39" s="3"/>
      <c r="J39" s="3"/>
      <c r="K39" s="3"/>
      <c r="L39" s="3"/>
      <c r="M39" s="3"/>
      <c r="N39" s="37"/>
      <c r="O39" s="3">
        <v>2</v>
      </c>
      <c r="P39" s="3">
        <v>4</v>
      </c>
      <c r="Q39" s="3"/>
      <c r="R39" s="3"/>
      <c r="S39" s="3">
        <v>4</v>
      </c>
      <c r="T39" s="3"/>
      <c r="U39" s="3"/>
      <c r="V39" s="3">
        <v>5</v>
      </c>
      <c r="W39" s="38"/>
      <c r="X39" s="71">
        <f aca="true" t="shared" si="8" ref="X39:X63">COUNT(C39:V39)</f>
        <v>6</v>
      </c>
    </row>
    <row r="40" spans="1:24" ht="12.75">
      <c r="A40" s="3">
        <f aca="true" t="shared" si="9" ref="A40:A63">A39+1</f>
        <v>2</v>
      </c>
      <c r="B40" s="3"/>
      <c r="C40" s="3">
        <v>3</v>
      </c>
      <c r="D40" s="3">
        <v>4</v>
      </c>
      <c r="E40" s="3"/>
      <c r="F40" s="3"/>
      <c r="G40" s="3"/>
      <c r="H40" s="3"/>
      <c r="I40" s="3"/>
      <c r="J40" s="3"/>
      <c r="K40" s="3"/>
      <c r="L40" s="3"/>
      <c r="M40" s="3"/>
      <c r="N40" s="37"/>
      <c r="O40" s="3">
        <v>3</v>
      </c>
      <c r="P40" s="3">
        <v>3</v>
      </c>
      <c r="Q40" s="3"/>
      <c r="R40" s="3">
        <v>2</v>
      </c>
      <c r="S40" s="3"/>
      <c r="T40" s="3"/>
      <c r="U40" s="3"/>
      <c r="V40" s="3">
        <v>3</v>
      </c>
      <c r="W40" s="38"/>
      <c r="X40" s="71">
        <f t="shared" si="8"/>
        <v>6</v>
      </c>
    </row>
    <row r="41" spans="1:24" ht="12.75">
      <c r="A41" s="3">
        <f t="shared" si="9"/>
        <v>3</v>
      </c>
      <c r="B41" s="3"/>
      <c r="C41" s="3">
        <v>3</v>
      </c>
      <c r="D41" s="3">
        <v>3</v>
      </c>
      <c r="E41" s="3"/>
      <c r="F41" s="3"/>
      <c r="G41" s="3"/>
      <c r="H41" s="3"/>
      <c r="I41" s="3">
        <v>1</v>
      </c>
      <c r="J41" s="3"/>
      <c r="K41" s="3"/>
      <c r="L41" s="3"/>
      <c r="M41" s="3"/>
      <c r="N41" s="37"/>
      <c r="O41" s="3">
        <v>2</v>
      </c>
      <c r="P41" s="3">
        <v>3</v>
      </c>
      <c r="Q41" s="3"/>
      <c r="R41" s="3"/>
      <c r="S41" s="3">
        <v>3</v>
      </c>
      <c r="T41" s="3"/>
      <c r="U41" s="3"/>
      <c r="V41" s="3"/>
      <c r="W41" s="38"/>
      <c r="X41" s="71">
        <f t="shared" si="8"/>
        <v>6</v>
      </c>
    </row>
    <row r="42" spans="1:25" ht="12.75">
      <c r="A42" s="3">
        <f t="shared" si="9"/>
        <v>4</v>
      </c>
      <c r="B42" s="63"/>
      <c r="C42" s="63"/>
      <c r="D42" s="63"/>
      <c r="E42" s="63">
        <v>3</v>
      </c>
      <c r="F42" s="63">
        <v>3</v>
      </c>
      <c r="G42" s="63"/>
      <c r="H42" s="63"/>
      <c r="I42" s="63"/>
      <c r="J42" s="63"/>
      <c r="K42" s="63"/>
      <c r="L42" s="63"/>
      <c r="M42" s="63"/>
      <c r="N42" s="63"/>
      <c r="O42" s="63">
        <v>2</v>
      </c>
      <c r="P42" s="63"/>
      <c r="Q42" s="63"/>
      <c r="R42" s="63"/>
      <c r="S42" s="63"/>
      <c r="T42" s="63"/>
      <c r="U42" s="63"/>
      <c r="V42" s="63"/>
      <c r="W42" s="38"/>
      <c r="X42" s="71">
        <f t="shared" si="8"/>
        <v>3</v>
      </c>
      <c r="Y42" t="s">
        <v>103</v>
      </c>
    </row>
    <row r="43" spans="1:24" ht="12.75">
      <c r="A43" s="3">
        <f t="shared" si="9"/>
        <v>5</v>
      </c>
      <c r="B43" s="3"/>
      <c r="C43" s="3"/>
      <c r="D43" s="3"/>
      <c r="E43" s="3">
        <v>4</v>
      </c>
      <c r="F43" s="3">
        <v>5</v>
      </c>
      <c r="G43" s="3"/>
      <c r="H43" s="3"/>
      <c r="I43" s="3"/>
      <c r="J43" s="3"/>
      <c r="K43" s="3"/>
      <c r="L43" s="3"/>
      <c r="M43" s="3">
        <v>5</v>
      </c>
      <c r="N43" s="37"/>
      <c r="O43" s="3">
        <v>5</v>
      </c>
      <c r="P43" s="3">
        <v>5</v>
      </c>
      <c r="Q43" s="3"/>
      <c r="R43" s="3"/>
      <c r="S43" s="3"/>
      <c r="T43" s="3"/>
      <c r="U43" s="3"/>
      <c r="V43" s="3">
        <v>5</v>
      </c>
      <c r="W43" s="38"/>
      <c r="X43" s="71">
        <f t="shared" si="8"/>
        <v>6</v>
      </c>
    </row>
    <row r="44" spans="1:24" ht="12.75">
      <c r="A44" s="3">
        <f t="shared" si="9"/>
        <v>6</v>
      </c>
      <c r="B44" s="3"/>
      <c r="C44" s="3">
        <v>3</v>
      </c>
      <c r="D44" s="3">
        <v>4</v>
      </c>
      <c r="E44" s="3"/>
      <c r="F44" s="3"/>
      <c r="G44" s="3"/>
      <c r="H44" s="3"/>
      <c r="I44" s="3">
        <v>1</v>
      </c>
      <c r="J44" s="3"/>
      <c r="K44" s="3"/>
      <c r="L44" s="3"/>
      <c r="M44" s="3"/>
      <c r="N44" s="37"/>
      <c r="O44" s="3">
        <v>3</v>
      </c>
      <c r="P44" s="3">
        <v>3</v>
      </c>
      <c r="Q44" s="3"/>
      <c r="R44" s="3"/>
      <c r="S44" s="3">
        <v>3</v>
      </c>
      <c r="T44" s="3"/>
      <c r="U44" s="3"/>
      <c r="V44" s="3"/>
      <c r="W44" s="38"/>
      <c r="X44" s="71">
        <f t="shared" si="8"/>
        <v>6</v>
      </c>
    </row>
    <row r="45" spans="1:24" ht="12.75">
      <c r="A45" s="3">
        <f t="shared" si="9"/>
        <v>7</v>
      </c>
      <c r="B45" s="3"/>
      <c r="C45" s="3"/>
      <c r="D45" s="3"/>
      <c r="E45" s="3">
        <v>4</v>
      </c>
      <c r="F45" s="3">
        <v>4</v>
      </c>
      <c r="G45" s="3"/>
      <c r="H45" s="3"/>
      <c r="I45" s="3">
        <v>1</v>
      </c>
      <c r="J45" s="7"/>
      <c r="K45" s="7"/>
      <c r="L45" s="7"/>
      <c r="N45" s="37"/>
      <c r="O45" s="3">
        <v>4</v>
      </c>
      <c r="P45" s="3">
        <v>3</v>
      </c>
      <c r="Q45" s="3"/>
      <c r="R45" s="3"/>
      <c r="S45" s="3"/>
      <c r="T45" s="3"/>
      <c r="U45" s="3"/>
      <c r="V45" s="3">
        <v>4</v>
      </c>
      <c r="W45" s="38"/>
      <c r="X45" s="71">
        <f t="shared" si="8"/>
        <v>6</v>
      </c>
    </row>
    <row r="46" spans="1:24" ht="12.75">
      <c r="A46" s="3">
        <f t="shared" si="9"/>
        <v>8</v>
      </c>
      <c r="B46" s="3"/>
      <c r="C46" s="3">
        <v>3</v>
      </c>
      <c r="D46" s="3">
        <v>3</v>
      </c>
      <c r="E46" s="3"/>
      <c r="F46" s="3"/>
      <c r="G46" s="3"/>
      <c r="H46" s="3"/>
      <c r="I46" s="3"/>
      <c r="J46" s="3"/>
      <c r="K46" s="3"/>
      <c r="L46" s="3"/>
      <c r="M46" s="3">
        <v>4</v>
      </c>
      <c r="N46" s="37"/>
      <c r="O46" s="3">
        <v>2</v>
      </c>
      <c r="P46" s="3">
        <v>2</v>
      </c>
      <c r="Q46" s="3"/>
      <c r="R46" s="3"/>
      <c r="S46" s="3"/>
      <c r="T46" s="3"/>
      <c r="U46" s="3"/>
      <c r="V46" s="3">
        <v>3</v>
      </c>
      <c r="W46" s="38"/>
      <c r="X46" s="71">
        <f t="shared" si="8"/>
        <v>6</v>
      </c>
    </row>
    <row r="47" spans="1:24" ht="12.75">
      <c r="A47" s="3">
        <f t="shared" si="9"/>
        <v>9</v>
      </c>
      <c r="B47" s="3"/>
      <c r="C47" s="3">
        <v>4</v>
      </c>
      <c r="D47" s="3">
        <v>4</v>
      </c>
      <c r="E47" s="3"/>
      <c r="F47" s="3"/>
      <c r="G47" s="3"/>
      <c r="H47" s="3"/>
      <c r="I47" s="3"/>
      <c r="J47" s="3"/>
      <c r="K47" s="3"/>
      <c r="L47" s="3"/>
      <c r="M47" s="3"/>
      <c r="N47" s="37"/>
      <c r="O47" s="3">
        <v>3</v>
      </c>
      <c r="P47" s="3">
        <v>4</v>
      </c>
      <c r="Q47" s="3"/>
      <c r="R47" s="3">
        <v>3</v>
      </c>
      <c r="S47" s="3"/>
      <c r="T47" s="3"/>
      <c r="U47" s="3"/>
      <c r="V47" s="3">
        <v>4</v>
      </c>
      <c r="W47" s="38"/>
      <c r="X47" s="71">
        <f t="shared" si="8"/>
        <v>6</v>
      </c>
    </row>
    <row r="48" spans="1:24" ht="12.75">
      <c r="A48" s="3">
        <f t="shared" si="9"/>
        <v>10</v>
      </c>
      <c r="B48" s="3"/>
      <c r="C48" s="3">
        <v>3</v>
      </c>
      <c r="D48" s="3">
        <v>3</v>
      </c>
      <c r="E48" s="3"/>
      <c r="F48" s="3"/>
      <c r="G48" s="3"/>
      <c r="H48" s="3"/>
      <c r="I48" s="3">
        <v>1</v>
      </c>
      <c r="J48" s="3"/>
      <c r="K48" s="3"/>
      <c r="L48" s="3"/>
      <c r="M48" s="3"/>
      <c r="N48" s="37"/>
      <c r="O48" s="3">
        <v>3</v>
      </c>
      <c r="P48" s="3">
        <v>3</v>
      </c>
      <c r="Q48" s="3"/>
      <c r="R48" s="3"/>
      <c r="S48" s="3"/>
      <c r="T48" s="3"/>
      <c r="U48" s="3"/>
      <c r="V48" s="3">
        <v>3</v>
      </c>
      <c r="W48" s="38"/>
      <c r="X48" s="71">
        <f t="shared" si="8"/>
        <v>6</v>
      </c>
    </row>
    <row r="49" spans="1:24" ht="12.75">
      <c r="A49" s="3">
        <f t="shared" si="9"/>
        <v>11</v>
      </c>
      <c r="B49" s="60"/>
      <c r="C49" s="3"/>
      <c r="D49" s="3"/>
      <c r="E49" s="3">
        <v>3</v>
      </c>
      <c r="F49" s="3">
        <v>3</v>
      </c>
      <c r="G49" s="3"/>
      <c r="H49" s="3"/>
      <c r="I49" s="3">
        <v>1</v>
      </c>
      <c r="J49" s="3"/>
      <c r="K49" s="3"/>
      <c r="L49" s="3">
        <v>5</v>
      </c>
      <c r="M49" s="3">
        <v>4</v>
      </c>
      <c r="N49" s="37"/>
      <c r="O49" s="3">
        <v>2</v>
      </c>
      <c r="P49" s="3"/>
      <c r="Q49" s="3"/>
      <c r="R49" s="3"/>
      <c r="S49" s="3"/>
      <c r="T49" s="3"/>
      <c r="U49" s="3"/>
      <c r="V49" s="3"/>
      <c r="W49" s="38"/>
      <c r="X49" s="71">
        <f t="shared" si="8"/>
        <v>6</v>
      </c>
    </row>
    <row r="50" spans="1:24" ht="12.75">
      <c r="A50" s="3">
        <f t="shared" si="9"/>
        <v>12</v>
      </c>
      <c r="B50" s="3"/>
      <c r="C50" s="3"/>
      <c r="D50" s="3"/>
      <c r="E50" s="3">
        <v>3</v>
      </c>
      <c r="F50" s="3">
        <v>3</v>
      </c>
      <c r="G50" s="3"/>
      <c r="H50" s="3"/>
      <c r="I50" s="3"/>
      <c r="J50" s="3"/>
      <c r="K50" s="3"/>
      <c r="L50" s="3"/>
      <c r="M50" s="3">
        <v>5</v>
      </c>
      <c r="N50" s="37"/>
      <c r="O50" s="3">
        <v>2</v>
      </c>
      <c r="P50" s="3">
        <v>3</v>
      </c>
      <c r="Q50" s="3"/>
      <c r="R50" s="3"/>
      <c r="S50" s="3">
        <v>3</v>
      </c>
      <c r="T50" s="3"/>
      <c r="U50" s="3"/>
      <c r="V50" s="3"/>
      <c r="W50" s="38"/>
      <c r="X50" s="71">
        <f t="shared" si="8"/>
        <v>6</v>
      </c>
    </row>
    <row r="51" spans="1:24" ht="12.75">
      <c r="A51" s="3">
        <f t="shared" si="9"/>
        <v>13</v>
      </c>
      <c r="B51" s="3"/>
      <c r="C51" s="3">
        <v>3</v>
      </c>
      <c r="D51" s="3">
        <v>3</v>
      </c>
      <c r="E51" s="3"/>
      <c r="F51" s="3"/>
      <c r="G51" s="3"/>
      <c r="H51" s="3"/>
      <c r="I51" s="3"/>
      <c r="J51" s="3"/>
      <c r="K51" s="3"/>
      <c r="L51" s="3"/>
      <c r="M51" s="3">
        <v>4</v>
      </c>
      <c r="N51" s="37"/>
      <c r="O51" s="3">
        <v>3</v>
      </c>
      <c r="P51" s="3">
        <v>4</v>
      </c>
      <c r="Q51" s="3"/>
      <c r="R51" s="3"/>
      <c r="S51" s="3"/>
      <c r="T51" s="3"/>
      <c r="U51" s="3"/>
      <c r="V51" s="3">
        <v>4</v>
      </c>
      <c r="W51" s="38"/>
      <c r="X51" s="71">
        <f t="shared" si="8"/>
        <v>6</v>
      </c>
    </row>
    <row r="52" spans="1:24" ht="12.75">
      <c r="A52" s="3">
        <f t="shared" si="9"/>
        <v>14</v>
      </c>
      <c r="B52" s="3"/>
      <c r="C52" s="3">
        <v>3</v>
      </c>
      <c r="D52" s="3">
        <v>4</v>
      </c>
      <c r="E52" s="3"/>
      <c r="F52" s="3"/>
      <c r="G52" s="3"/>
      <c r="H52" s="3"/>
      <c r="I52" s="3"/>
      <c r="J52" s="3"/>
      <c r="K52" s="3"/>
      <c r="L52" s="3">
        <v>5</v>
      </c>
      <c r="M52" s="3"/>
      <c r="N52" s="37"/>
      <c r="O52" s="3">
        <v>3</v>
      </c>
      <c r="P52" s="3">
        <v>4</v>
      </c>
      <c r="Q52" s="3"/>
      <c r="R52" s="3"/>
      <c r="S52" s="3"/>
      <c r="T52" s="3"/>
      <c r="U52" s="3"/>
      <c r="V52" s="3">
        <v>3</v>
      </c>
      <c r="W52" s="38"/>
      <c r="X52" s="71">
        <f t="shared" si="8"/>
        <v>6</v>
      </c>
    </row>
    <row r="53" spans="1:24" ht="12.75">
      <c r="A53" s="3">
        <f t="shared" si="9"/>
        <v>15</v>
      </c>
      <c r="B53" s="3"/>
      <c r="C53" s="3">
        <v>3</v>
      </c>
      <c r="D53" s="3">
        <v>3</v>
      </c>
      <c r="E53" s="3"/>
      <c r="F53" s="3"/>
      <c r="G53" s="3"/>
      <c r="H53" s="3"/>
      <c r="I53" s="3"/>
      <c r="J53" s="3"/>
      <c r="K53" s="3"/>
      <c r="L53" s="3"/>
      <c r="M53" s="3"/>
      <c r="N53" s="37"/>
      <c r="O53" s="3">
        <v>4</v>
      </c>
      <c r="P53" s="3">
        <v>3</v>
      </c>
      <c r="Q53" s="3"/>
      <c r="R53" s="3">
        <v>3</v>
      </c>
      <c r="S53" s="3"/>
      <c r="T53" s="3"/>
      <c r="U53" s="3"/>
      <c r="V53" s="3">
        <v>4</v>
      </c>
      <c r="W53" s="38"/>
      <c r="X53" s="71">
        <f t="shared" si="8"/>
        <v>6</v>
      </c>
    </row>
    <row r="54" spans="1:24" ht="12.75">
      <c r="A54" s="3">
        <f t="shared" si="9"/>
        <v>16</v>
      </c>
      <c r="B54" s="3"/>
      <c r="C54" s="3">
        <v>3</v>
      </c>
      <c r="D54" s="3">
        <v>4</v>
      </c>
      <c r="E54" s="3"/>
      <c r="F54" s="3"/>
      <c r="G54" s="3"/>
      <c r="H54" s="3"/>
      <c r="I54" s="3"/>
      <c r="J54" s="3"/>
      <c r="K54" s="3"/>
      <c r="L54" s="3"/>
      <c r="M54" s="3"/>
      <c r="N54" s="37"/>
      <c r="O54" s="3">
        <v>3</v>
      </c>
      <c r="P54" s="3">
        <v>3</v>
      </c>
      <c r="Q54" s="3"/>
      <c r="R54" s="3"/>
      <c r="S54" s="3">
        <v>3</v>
      </c>
      <c r="T54" s="3"/>
      <c r="U54" s="3"/>
      <c r="V54" s="3">
        <v>4</v>
      </c>
      <c r="W54" s="38"/>
      <c r="X54" s="71">
        <f t="shared" si="8"/>
        <v>6</v>
      </c>
    </row>
    <row r="55" spans="1:24" ht="12.75">
      <c r="A55" s="3">
        <f t="shared" si="9"/>
        <v>17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7"/>
      <c r="O55" s="3"/>
      <c r="P55" s="3"/>
      <c r="Q55" s="3"/>
      <c r="R55" s="3"/>
      <c r="S55" s="3"/>
      <c r="T55" s="3"/>
      <c r="U55" s="3"/>
      <c r="V55" s="3"/>
      <c r="W55" s="38"/>
      <c r="X55" s="71">
        <f t="shared" si="8"/>
        <v>0</v>
      </c>
    </row>
    <row r="56" spans="1:24" ht="12.75">
      <c r="A56" s="3">
        <f t="shared" si="9"/>
        <v>18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7"/>
      <c r="O56" s="3"/>
      <c r="P56" s="3"/>
      <c r="Q56" s="3"/>
      <c r="R56" s="3"/>
      <c r="S56" s="3"/>
      <c r="T56" s="3"/>
      <c r="U56" s="3"/>
      <c r="V56" s="3"/>
      <c r="W56" s="38"/>
      <c r="X56" s="71">
        <f t="shared" si="8"/>
        <v>0</v>
      </c>
    </row>
    <row r="57" spans="1:24" ht="12.75">
      <c r="A57" s="3">
        <f t="shared" si="9"/>
        <v>19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7"/>
      <c r="O57" s="3"/>
      <c r="P57" s="3"/>
      <c r="Q57" s="3"/>
      <c r="R57" s="3"/>
      <c r="S57" s="3"/>
      <c r="T57" s="3"/>
      <c r="U57" s="3"/>
      <c r="V57" s="3"/>
      <c r="W57" s="38"/>
      <c r="X57" s="71">
        <f t="shared" si="8"/>
        <v>0</v>
      </c>
    </row>
    <row r="58" spans="1:24" ht="12.75">
      <c r="A58" s="3">
        <f t="shared" si="9"/>
        <v>20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7"/>
      <c r="O58" s="3"/>
      <c r="P58" s="3"/>
      <c r="Q58" s="3"/>
      <c r="R58" s="3"/>
      <c r="S58" s="3"/>
      <c r="T58" s="3"/>
      <c r="U58" s="3"/>
      <c r="V58" s="3"/>
      <c r="W58" s="38"/>
      <c r="X58" s="71">
        <f t="shared" si="8"/>
        <v>0</v>
      </c>
    </row>
    <row r="59" spans="1:24" ht="12.75">
      <c r="A59" s="3">
        <f t="shared" si="9"/>
        <v>21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7"/>
      <c r="O59" s="3"/>
      <c r="P59" s="3"/>
      <c r="Q59" s="3"/>
      <c r="R59" s="3"/>
      <c r="S59" s="3"/>
      <c r="T59" s="3"/>
      <c r="U59" s="3"/>
      <c r="V59" s="3"/>
      <c r="W59" s="38"/>
      <c r="X59" s="71">
        <f t="shared" si="8"/>
        <v>0</v>
      </c>
    </row>
    <row r="60" spans="1:24" ht="12.75">
      <c r="A60" s="3">
        <f t="shared" si="9"/>
        <v>22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7"/>
      <c r="O60" s="3"/>
      <c r="P60" s="3"/>
      <c r="Q60" s="3"/>
      <c r="R60" s="3"/>
      <c r="S60" s="3"/>
      <c r="T60" s="3"/>
      <c r="U60" s="3"/>
      <c r="V60" s="3"/>
      <c r="W60" s="38"/>
      <c r="X60" s="71">
        <f t="shared" si="8"/>
        <v>0</v>
      </c>
    </row>
    <row r="61" spans="1:24" ht="12.75">
      <c r="A61" s="3">
        <f t="shared" si="9"/>
        <v>23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7"/>
      <c r="O61" s="3"/>
      <c r="P61" s="3"/>
      <c r="Q61" s="3"/>
      <c r="R61" s="3"/>
      <c r="S61" s="3"/>
      <c r="T61" s="3"/>
      <c r="U61" s="3"/>
      <c r="V61" s="3"/>
      <c r="W61" s="38"/>
      <c r="X61" s="71">
        <f t="shared" si="8"/>
        <v>0</v>
      </c>
    </row>
    <row r="62" spans="1:24" ht="12.75">
      <c r="A62" s="3">
        <f t="shared" si="9"/>
        <v>24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7"/>
      <c r="O62" s="3"/>
      <c r="P62" s="3"/>
      <c r="Q62" s="3"/>
      <c r="R62" s="3"/>
      <c r="S62" s="3"/>
      <c r="T62" s="3"/>
      <c r="U62" s="3"/>
      <c r="V62" s="3"/>
      <c r="W62" s="38"/>
      <c r="X62" s="71">
        <f t="shared" si="8"/>
        <v>0</v>
      </c>
    </row>
    <row r="63" spans="1:24" ht="12.75">
      <c r="A63" s="3">
        <f t="shared" si="9"/>
        <v>25</v>
      </c>
      <c r="B63" s="3"/>
      <c r="C63" s="3">
        <v>3</v>
      </c>
      <c r="D63" s="3">
        <v>3</v>
      </c>
      <c r="E63" s="3"/>
      <c r="F63" s="3"/>
      <c r="G63" s="3"/>
      <c r="H63" s="3"/>
      <c r="I63" s="3"/>
      <c r="J63" s="3"/>
      <c r="K63" s="3"/>
      <c r="L63" s="3"/>
      <c r="M63" s="3"/>
      <c r="N63" s="37"/>
      <c r="O63" s="3">
        <v>3</v>
      </c>
      <c r="P63" s="3">
        <v>3</v>
      </c>
      <c r="Q63" s="3"/>
      <c r="R63" s="3"/>
      <c r="S63" s="3">
        <v>3</v>
      </c>
      <c r="T63" s="3"/>
      <c r="U63" s="3"/>
      <c r="V63" s="3">
        <v>4</v>
      </c>
      <c r="W63" s="38"/>
      <c r="X63" s="71">
        <f t="shared" si="8"/>
        <v>6</v>
      </c>
    </row>
    <row r="64" spans="14:24" ht="4.5" customHeight="1">
      <c r="N64" s="38"/>
      <c r="W64" s="38"/>
      <c r="X64" s="80"/>
    </row>
    <row r="65" spans="1:25" ht="12.75">
      <c r="A65" s="3"/>
      <c r="B65" s="37" t="s">
        <v>53</v>
      </c>
      <c r="C65" s="37">
        <f aca="true" t="shared" si="10" ref="C65:M65">COUNT(C39:C63)</f>
        <v>11</v>
      </c>
      <c r="D65" s="37">
        <f t="shared" si="10"/>
        <v>11</v>
      </c>
      <c r="E65" s="37">
        <f t="shared" si="10"/>
        <v>6</v>
      </c>
      <c r="F65" s="37">
        <f t="shared" si="10"/>
        <v>6</v>
      </c>
      <c r="G65" s="37">
        <f t="shared" si="10"/>
        <v>0</v>
      </c>
      <c r="H65" s="37">
        <f t="shared" si="10"/>
        <v>0</v>
      </c>
      <c r="I65" s="37">
        <f t="shared" si="10"/>
        <v>5</v>
      </c>
      <c r="J65" s="37">
        <f t="shared" si="10"/>
        <v>0</v>
      </c>
      <c r="K65" s="37">
        <f t="shared" si="10"/>
        <v>0</v>
      </c>
      <c r="L65" s="37">
        <f t="shared" si="10"/>
        <v>2</v>
      </c>
      <c r="M65" s="37">
        <f t="shared" si="10"/>
        <v>5</v>
      </c>
      <c r="N65" s="37"/>
      <c r="O65" s="37">
        <f>COUNT(O39:O63)</f>
        <v>17</v>
      </c>
      <c r="P65" s="37">
        <f>COUNT(P39:P63)</f>
        <v>15</v>
      </c>
      <c r="Q65" s="37"/>
      <c r="R65" s="37">
        <f>COUNT(R39:R63)</f>
        <v>3</v>
      </c>
      <c r="S65" s="37">
        <f>COUNT(S39:S63)</f>
        <v>6</v>
      </c>
      <c r="T65" s="37">
        <f>COUNT(T39:T63)</f>
        <v>0</v>
      </c>
      <c r="U65" s="37">
        <f>COUNT(U39:U63)</f>
        <v>0</v>
      </c>
      <c r="V65" s="37">
        <f>COUNT(V39:V63)</f>
        <v>12</v>
      </c>
      <c r="W65" s="37"/>
      <c r="X65" s="71">
        <f>SUM(C65:V65)</f>
        <v>99</v>
      </c>
      <c r="Y65" s="92">
        <f>A63*6-X65</f>
        <v>51</v>
      </c>
    </row>
    <row r="66" spans="1:24" ht="12.75">
      <c r="A66" s="3"/>
      <c r="B66" s="37" t="s">
        <v>54</v>
      </c>
      <c r="C66" s="37">
        <f aca="true" t="shared" si="11" ref="C66:M66">COUNTIF(C39:C63,"=5")</f>
        <v>0</v>
      </c>
      <c r="D66" s="37">
        <f t="shared" si="11"/>
        <v>0</v>
      </c>
      <c r="E66" s="37">
        <f t="shared" si="11"/>
        <v>0</v>
      </c>
      <c r="F66" s="37">
        <f t="shared" si="11"/>
        <v>1</v>
      </c>
      <c r="G66" s="37">
        <f t="shared" si="11"/>
        <v>0</v>
      </c>
      <c r="H66" s="37">
        <f t="shared" si="11"/>
        <v>0</v>
      </c>
      <c r="I66" s="37">
        <f t="shared" si="11"/>
        <v>0</v>
      </c>
      <c r="J66" s="37">
        <f t="shared" si="11"/>
        <v>0</v>
      </c>
      <c r="K66" s="37">
        <f t="shared" si="11"/>
        <v>0</v>
      </c>
      <c r="L66" s="37">
        <f t="shared" si="11"/>
        <v>2</v>
      </c>
      <c r="M66" s="37">
        <f t="shared" si="11"/>
        <v>2</v>
      </c>
      <c r="N66" s="37"/>
      <c r="O66" s="37">
        <f>COUNTIF(O39:O63,"=5")</f>
        <v>1</v>
      </c>
      <c r="P66" s="37">
        <f>COUNTIF(P39:P63,"=5")</f>
        <v>1</v>
      </c>
      <c r="Q66" s="37"/>
      <c r="R66" s="37">
        <f>COUNTIF(R39:R63,"=5")</f>
        <v>0</v>
      </c>
      <c r="S66" s="37">
        <f>COUNTIF(S39:S63,"=5")</f>
        <v>0</v>
      </c>
      <c r="T66" s="37">
        <f>COUNTIF(T39:T63,"=5")</f>
        <v>0</v>
      </c>
      <c r="U66" s="37">
        <f>COUNTIF(U39:U63,"=5")</f>
        <v>0</v>
      </c>
      <c r="V66" s="37">
        <f>COUNTIF(V39:V63,"=5")</f>
        <v>2</v>
      </c>
      <c r="W66" s="37"/>
      <c r="X66" s="71">
        <f>SUM(C66:V66)</f>
        <v>9</v>
      </c>
    </row>
    <row r="67" spans="1:24" ht="12.75">
      <c r="A67" s="3"/>
      <c r="B67" s="37" t="s">
        <v>55</v>
      </c>
      <c r="C67" s="37">
        <f aca="true" t="shared" si="12" ref="C67:M67">COUNTIF(C39:C63,"=4")</f>
        <v>1</v>
      </c>
      <c r="D67" s="37">
        <f t="shared" si="12"/>
        <v>5</v>
      </c>
      <c r="E67" s="37">
        <f t="shared" si="12"/>
        <v>3</v>
      </c>
      <c r="F67" s="37">
        <f t="shared" si="12"/>
        <v>1</v>
      </c>
      <c r="G67" s="37">
        <f t="shared" si="12"/>
        <v>0</v>
      </c>
      <c r="H67" s="37">
        <f t="shared" si="12"/>
        <v>0</v>
      </c>
      <c r="I67" s="37">
        <f t="shared" si="12"/>
        <v>0</v>
      </c>
      <c r="J67" s="37">
        <f t="shared" si="12"/>
        <v>0</v>
      </c>
      <c r="K67" s="37">
        <f t="shared" si="12"/>
        <v>0</v>
      </c>
      <c r="L67" s="37">
        <f t="shared" si="12"/>
        <v>0</v>
      </c>
      <c r="M67" s="37">
        <f t="shared" si="12"/>
        <v>3</v>
      </c>
      <c r="N67" s="37"/>
      <c r="O67" s="37">
        <f>COUNTIF(O39:O63,"=4")</f>
        <v>2</v>
      </c>
      <c r="P67" s="37">
        <f>COUNTIF(P39:P63,"=4")</f>
        <v>4</v>
      </c>
      <c r="Q67" s="37"/>
      <c r="R67" s="37">
        <f>COUNTIF(R39:R63,"=4")</f>
        <v>0</v>
      </c>
      <c r="S67" s="37">
        <f>COUNTIF(S39:S63,"=4")</f>
        <v>1</v>
      </c>
      <c r="T67" s="37">
        <f>COUNTIF(T39:T63,"=4")</f>
        <v>0</v>
      </c>
      <c r="U67" s="37">
        <f>COUNTIF(U39:U63,"=4")</f>
        <v>0</v>
      </c>
      <c r="V67" s="37">
        <f>COUNTIF(V39:V63,"=4")</f>
        <v>6</v>
      </c>
      <c r="W67" s="37"/>
      <c r="X67" s="71">
        <f>SUM(C67:V67)</f>
        <v>26</v>
      </c>
    </row>
    <row r="68" spans="1:24" ht="12.75">
      <c r="A68" s="3"/>
      <c r="B68" s="37" t="s">
        <v>56</v>
      </c>
      <c r="C68" s="37">
        <f aca="true" t="shared" si="13" ref="C68:M68">COUNTIF(C39:C63,"=3")</f>
        <v>10</v>
      </c>
      <c r="D68" s="37">
        <f t="shared" si="13"/>
        <v>6</v>
      </c>
      <c r="E68" s="37">
        <f t="shared" si="13"/>
        <v>3</v>
      </c>
      <c r="F68" s="37">
        <f t="shared" si="13"/>
        <v>4</v>
      </c>
      <c r="G68" s="37">
        <f t="shared" si="13"/>
        <v>0</v>
      </c>
      <c r="H68" s="37">
        <f t="shared" si="13"/>
        <v>0</v>
      </c>
      <c r="I68" s="37">
        <f t="shared" si="13"/>
        <v>0</v>
      </c>
      <c r="J68" s="37">
        <f t="shared" si="13"/>
        <v>0</v>
      </c>
      <c r="K68" s="37">
        <f t="shared" si="13"/>
        <v>0</v>
      </c>
      <c r="L68" s="37">
        <f t="shared" si="13"/>
        <v>0</v>
      </c>
      <c r="M68" s="37">
        <f t="shared" si="13"/>
        <v>0</v>
      </c>
      <c r="N68" s="37"/>
      <c r="O68" s="37">
        <f>COUNTIF(O39:O63,"=3")</f>
        <v>8</v>
      </c>
      <c r="P68" s="37">
        <f>COUNTIF(P39:P63,"=3")</f>
        <v>9</v>
      </c>
      <c r="Q68" s="37"/>
      <c r="R68" s="37">
        <f>COUNTIF(R39:R63,"=3")</f>
        <v>2</v>
      </c>
      <c r="S68" s="37">
        <f>COUNTIF(S39:S63,"=3")</f>
        <v>5</v>
      </c>
      <c r="T68" s="37">
        <f>COUNTIF(T39:T63,"=3")</f>
        <v>0</v>
      </c>
      <c r="U68" s="37">
        <f>COUNTIF(U39:U63,"=3")</f>
        <v>0</v>
      </c>
      <c r="V68" s="37">
        <f>COUNTIF(V39:V63,"=3")</f>
        <v>4</v>
      </c>
      <c r="W68" s="37"/>
      <c r="X68" s="71">
        <f>SUM(C68:V68)</f>
        <v>51</v>
      </c>
    </row>
    <row r="69" spans="1:24" ht="12.75">
      <c r="A69" s="3"/>
      <c r="B69" s="37" t="s">
        <v>57</v>
      </c>
      <c r="C69" s="37">
        <f aca="true" t="shared" si="14" ref="C69:M69">COUNTIF(C39:C63,"=2")</f>
        <v>0</v>
      </c>
      <c r="D69" s="37">
        <f t="shared" si="14"/>
        <v>0</v>
      </c>
      <c r="E69" s="37">
        <f t="shared" si="14"/>
        <v>0</v>
      </c>
      <c r="F69" s="37">
        <f t="shared" si="14"/>
        <v>0</v>
      </c>
      <c r="G69" s="37">
        <f t="shared" si="14"/>
        <v>0</v>
      </c>
      <c r="H69" s="37">
        <f t="shared" si="14"/>
        <v>0</v>
      </c>
      <c r="I69" s="37">
        <f t="shared" si="14"/>
        <v>0</v>
      </c>
      <c r="J69" s="37">
        <f t="shared" si="14"/>
        <v>0</v>
      </c>
      <c r="K69" s="37">
        <f t="shared" si="14"/>
        <v>0</v>
      </c>
      <c r="L69" s="37">
        <f t="shared" si="14"/>
        <v>0</v>
      </c>
      <c r="M69" s="37">
        <f t="shared" si="14"/>
        <v>0</v>
      </c>
      <c r="N69" s="37"/>
      <c r="O69" s="37">
        <f>COUNTIF(O39:O63,"=2")</f>
        <v>6</v>
      </c>
      <c r="P69" s="37">
        <f>COUNTIF(P39:P63,"=2")</f>
        <v>1</v>
      </c>
      <c r="Q69" s="37"/>
      <c r="R69" s="37">
        <f>COUNTIF(R39:R63,"=2")</f>
        <v>1</v>
      </c>
      <c r="S69" s="37">
        <f>COUNTIF(S39:S63,"=2")</f>
        <v>0</v>
      </c>
      <c r="T69" s="37">
        <f>COUNTIF(T39:T63,"=2")</f>
        <v>0</v>
      </c>
      <c r="U69" s="37">
        <f>COUNTIF(U39:U63,"=2")</f>
        <v>0</v>
      </c>
      <c r="V69" s="37">
        <f>COUNTIF(V39:V63,"=2")</f>
        <v>0</v>
      </c>
      <c r="W69" s="37"/>
      <c r="X69" s="71">
        <f>SUM(C69:V69)</f>
        <v>8</v>
      </c>
    </row>
    <row r="73" spans="2:17" ht="15.75">
      <c r="B73" s="50" t="s">
        <v>87</v>
      </c>
      <c r="C73" s="35" t="s">
        <v>78</v>
      </c>
      <c r="D73" s="35"/>
      <c r="E73" s="35"/>
      <c r="F73" s="35"/>
      <c r="G73" s="35"/>
      <c r="H73" s="34"/>
      <c r="I73" s="34"/>
      <c r="O73" s="94" t="s">
        <v>79</v>
      </c>
      <c r="P73" s="94"/>
      <c r="Q73" s="61"/>
    </row>
    <row r="74" spans="1:25" s="29" customFormat="1" ht="35.25" customHeight="1">
      <c r="A74" s="31"/>
      <c r="B74" s="31" t="s">
        <v>59</v>
      </c>
      <c r="C74" s="30" t="s">
        <v>73</v>
      </c>
      <c r="D74" s="30" t="s">
        <v>74</v>
      </c>
      <c r="E74" s="53" t="s">
        <v>111</v>
      </c>
      <c r="F74" s="53" t="s">
        <v>112</v>
      </c>
      <c r="G74" s="30" t="s">
        <v>75</v>
      </c>
      <c r="H74" s="32" t="s">
        <v>60</v>
      </c>
      <c r="I74" s="32" t="s">
        <v>58</v>
      </c>
      <c r="J74" s="31" t="s">
        <v>106</v>
      </c>
      <c r="K74" s="31" t="s">
        <v>113</v>
      </c>
      <c r="L74" s="31" t="s">
        <v>105</v>
      </c>
      <c r="M74" s="31" t="s">
        <v>77</v>
      </c>
      <c r="N74" s="36"/>
      <c r="O74" s="31" t="s">
        <v>80</v>
      </c>
      <c r="P74" s="31" t="s">
        <v>81</v>
      </c>
      <c r="Q74" s="31" t="s">
        <v>104</v>
      </c>
      <c r="R74" s="31" t="s">
        <v>82</v>
      </c>
      <c r="S74" s="31" t="s">
        <v>84</v>
      </c>
      <c r="T74" s="31" t="s">
        <v>76</v>
      </c>
      <c r="U74" s="31" t="s">
        <v>83</v>
      </c>
      <c r="V74" s="31" t="s">
        <v>85</v>
      </c>
      <c r="W74" s="39"/>
      <c r="X74" s="79" t="s">
        <v>53</v>
      </c>
      <c r="Y74" s="57" t="s">
        <v>39</v>
      </c>
    </row>
    <row r="75" spans="1:24" ht="12.75">
      <c r="A75" s="3">
        <v>1</v>
      </c>
      <c r="B75" s="3"/>
      <c r="C75" s="3">
        <v>3</v>
      </c>
      <c r="D75" s="3">
        <v>3</v>
      </c>
      <c r="E75" s="3"/>
      <c r="F75" s="3"/>
      <c r="G75" s="3"/>
      <c r="H75" s="3"/>
      <c r="I75" s="3"/>
      <c r="J75" s="3"/>
      <c r="K75" s="3"/>
      <c r="L75" s="3"/>
      <c r="M75" s="3"/>
      <c r="N75" s="37"/>
      <c r="O75" s="3">
        <v>2</v>
      </c>
      <c r="P75" s="3">
        <v>3</v>
      </c>
      <c r="Q75" s="3"/>
      <c r="R75" s="3"/>
      <c r="S75" s="3">
        <v>3</v>
      </c>
      <c r="T75" s="3"/>
      <c r="U75" s="3"/>
      <c r="V75" s="3">
        <v>3</v>
      </c>
      <c r="W75" s="38">
        <v>3</v>
      </c>
      <c r="X75" s="71">
        <f aca="true" t="shared" si="15" ref="X75:X99">COUNT(C75:V75)</f>
        <v>6</v>
      </c>
    </row>
    <row r="76" spans="1:24" ht="12.75">
      <c r="A76" s="3">
        <f aca="true" t="shared" si="16" ref="A76:A99">A75+1</f>
        <v>2</v>
      </c>
      <c r="B76" s="3"/>
      <c r="C76" s="3">
        <v>4</v>
      </c>
      <c r="D76" s="3">
        <v>4</v>
      </c>
      <c r="E76" s="3"/>
      <c r="F76" s="3"/>
      <c r="G76" s="3"/>
      <c r="H76" s="3"/>
      <c r="I76" s="3"/>
      <c r="J76" s="3"/>
      <c r="K76" s="3"/>
      <c r="L76" s="3"/>
      <c r="M76" s="3"/>
      <c r="N76" s="37"/>
      <c r="O76" s="3">
        <v>5</v>
      </c>
      <c r="P76" s="3">
        <v>5</v>
      </c>
      <c r="Q76" s="3"/>
      <c r="R76" s="3">
        <v>4</v>
      </c>
      <c r="S76" s="3"/>
      <c r="T76" s="3"/>
      <c r="U76" s="3"/>
      <c r="V76" s="3">
        <v>5</v>
      </c>
      <c r="W76" s="38"/>
      <c r="X76" s="71">
        <f t="shared" si="15"/>
        <v>6</v>
      </c>
    </row>
    <row r="77" spans="1:24" ht="12.75">
      <c r="A77" s="3">
        <f t="shared" si="16"/>
        <v>3</v>
      </c>
      <c r="B77" s="3"/>
      <c r="C77" s="3">
        <v>4</v>
      </c>
      <c r="D77" s="3">
        <v>5</v>
      </c>
      <c r="E77" s="3"/>
      <c r="F77" s="3"/>
      <c r="G77" s="3"/>
      <c r="H77" s="3"/>
      <c r="I77" s="3"/>
      <c r="J77" s="3"/>
      <c r="K77" s="3"/>
      <c r="L77" s="3"/>
      <c r="M77" s="3"/>
      <c r="N77" s="37"/>
      <c r="O77" s="3">
        <v>4</v>
      </c>
      <c r="P77" s="3">
        <v>5</v>
      </c>
      <c r="Q77" s="3"/>
      <c r="R77" s="3">
        <v>3</v>
      </c>
      <c r="S77" s="3"/>
      <c r="T77" s="3"/>
      <c r="U77" s="3"/>
      <c r="V77" s="3">
        <v>5</v>
      </c>
      <c r="W77" s="38"/>
      <c r="X77" s="71">
        <f t="shared" si="15"/>
        <v>6</v>
      </c>
    </row>
    <row r="78" spans="1:24" ht="12.75">
      <c r="A78" s="3">
        <f t="shared" si="16"/>
        <v>4</v>
      </c>
      <c r="B78" s="3"/>
      <c r="C78" s="3">
        <v>3</v>
      </c>
      <c r="D78" s="3">
        <v>3</v>
      </c>
      <c r="E78" s="3"/>
      <c r="F78" s="3"/>
      <c r="G78" s="3"/>
      <c r="H78" s="3"/>
      <c r="I78" s="3"/>
      <c r="J78" s="3"/>
      <c r="K78" s="3"/>
      <c r="L78" s="3"/>
      <c r="M78" s="3">
        <v>4</v>
      </c>
      <c r="N78" s="37"/>
      <c r="O78" s="3">
        <v>3</v>
      </c>
      <c r="P78" s="3">
        <v>3</v>
      </c>
      <c r="Q78" s="3"/>
      <c r="R78" s="3"/>
      <c r="S78" s="3"/>
      <c r="T78" s="3"/>
      <c r="U78" s="3"/>
      <c r="V78" s="3">
        <v>3</v>
      </c>
      <c r="W78" s="38"/>
      <c r="X78" s="71">
        <f t="shared" si="15"/>
        <v>6</v>
      </c>
    </row>
    <row r="79" spans="1:24" ht="12.75">
      <c r="A79" s="3">
        <f t="shared" si="16"/>
        <v>5</v>
      </c>
      <c r="B79" s="3"/>
      <c r="C79" s="3"/>
      <c r="D79" s="3"/>
      <c r="E79" s="3">
        <v>4</v>
      </c>
      <c r="F79" s="3">
        <v>4</v>
      </c>
      <c r="G79" s="3"/>
      <c r="H79" s="3"/>
      <c r="I79" s="3"/>
      <c r="J79" s="3"/>
      <c r="K79" s="3"/>
      <c r="L79" s="3">
        <v>5</v>
      </c>
      <c r="M79" s="3"/>
      <c r="N79" s="37"/>
      <c r="O79" s="3">
        <v>4</v>
      </c>
      <c r="P79" s="3">
        <v>4</v>
      </c>
      <c r="Q79" s="3"/>
      <c r="R79" s="3"/>
      <c r="S79" s="3"/>
      <c r="T79" s="3"/>
      <c r="U79" s="3"/>
      <c r="V79" s="3">
        <v>4</v>
      </c>
      <c r="W79" s="38"/>
      <c r="X79" s="71">
        <f t="shared" si="15"/>
        <v>6</v>
      </c>
    </row>
    <row r="80" spans="1:24" ht="12.75">
      <c r="A80" s="3">
        <f t="shared" si="16"/>
        <v>6</v>
      </c>
      <c r="B80" s="3"/>
      <c r="C80" s="3"/>
      <c r="D80" s="3"/>
      <c r="E80" s="3">
        <v>3</v>
      </c>
      <c r="F80" s="3">
        <v>3</v>
      </c>
      <c r="G80" s="3"/>
      <c r="H80" s="3"/>
      <c r="I80" s="3"/>
      <c r="J80" s="3"/>
      <c r="K80" s="3"/>
      <c r="L80" s="3">
        <v>5</v>
      </c>
      <c r="M80" s="3"/>
      <c r="N80" s="37"/>
      <c r="O80" s="3">
        <v>2</v>
      </c>
      <c r="P80" s="3">
        <v>3</v>
      </c>
      <c r="Q80" s="3"/>
      <c r="R80" s="3"/>
      <c r="S80" s="3"/>
      <c r="T80" s="3">
        <v>4</v>
      </c>
      <c r="U80" s="3"/>
      <c r="V80" s="3"/>
      <c r="W80" s="38"/>
      <c r="X80" s="71">
        <f t="shared" si="15"/>
        <v>6</v>
      </c>
    </row>
    <row r="81" spans="1:24" ht="12.75">
      <c r="A81" s="3">
        <f t="shared" si="16"/>
        <v>7</v>
      </c>
      <c r="B81" s="3"/>
      <c r="C81" s="3"/>
      <c r="D81" s="3"/>
      <c r="E81" s="3">
        <v>4</v>
      </c>
      <c r="F81" s="3">
        <v>4</v>
      </c>
      <c r="G81" s="3"/>
      <c r="H81" s="3"/>
      <c r="I81" s="3"/>
      <c r="J81" s="3">
        <v>5</v>
      </c>
      <c r="K81" s="3"/>
      <c r="L81" s="3"/>
      <c r="M81" s="3"/>
      <c r="N81" s="37"/>
      <c r="O81" s="3">
        <v>4</v>
      </c>
      <c r="P81" s="3">
        <v>4</v>
      </c>
      <c r="Q81" s="3"/>
      <c r="R81" s="3">
        <v>4</v>
      </c>
      <c r="S81" s="3"/>
      <c r="T81" s="3"/>
      <c r="U81" s="3"/>
      <c r="V81" s="3"/>
      <c r="W81" s="38"/>
      <c r="X81" s="71">
        <f t="shared" si="15"/>
        <v>6</v>
      </c>
    </row>
    <row r="82" spans="1:24" ht="12.75">
      <c r="A82" s="3">
        <f t="shared" si="16"/>
        <v>8</v>
      </c>
      <c r="B82" s="3"/>
      <c r="C82" s="3"/>
      <c r="D82" s="3"/>
      <c r="E82" s="3">
        <v>3</v>
      </c>
      <c r="F82" s="3">
        <v>3</v>
      </c>
      <c r="G82" s="3"/>
      <c r="H82" s="3"/>
      <c r="I82" s="3"/>
      <c r="J82" s="3"/>
      <c r="K82" s="3"/>
      <c r="L82" s="3"/>
      <c r="M82" s="3"/>
      <c r="N82" s="37"/>
      <c r="O82" s="3">
        <v>2</v>
      </c>
      <c r="P82" s="3">
        <v>3</v>
      </c>
      <c r="Q82" s="3"/>
      <c r="R82" s="3"/>
      <c r="S82" s="3"/>
      <c r="T82" s="3">
        <v>4</v>
      </c>
      <c r="U82" s="3"/>
      <c r="V82" s="3">
        <v>3</v>
      </c>
      <c r="W82" s="38"/>
      <c r="X82" s="71">
        <f t="shared" si="15"/>
        <v>6</v>
      </c>
    </row>
    <row r="83" spans="1:24" ht="12.75">
      <c r="A83" s="3">
        <f t="shared" si="16"/>
        <v>9</v>
      </c>
      <c r="B83" s="3"/>
      <c r="C83" s="3"/>
      <c r="D83" s="3"/>
      <c r="E83" s="3">
        <v>4</v>
      </c>
      <c r="F83" s="3">
        <v>4</v>
      </c>
      <c r="G83" s="3"/>
      <c r="H83" s="3"/>
      <c r="I83" s="3"/>
      <c r="J83" s="3"/>
      <c r="K83" s="3"/>
      <c r="L83" s="3"/>
      <c r="M83" s="3"/>
      <c r="N83" s="37"/>
      <c r="O83" s="3">
        <v>4</v>
      </c>
      <c r="P83" s="3">
        <v>3</v>
      </c>
      <c r="Q83" s="3"/>
      <c r="R83" s="3">
        <v>3</v>
      </c>
      <c r="S83" s="3"/>
      <c r="T83" s="3"/>
      <c r="U83" s="3"/>
      <c r="V83" s="3">
        <v>4</v>
      </c>
      <c r="W83" s="38"/>
      <c r="X83" s="71">
        <f t="shared" si="15"/>
        <v>6</v>
      </c>
    </row>
    <row r="84" spans="1:24" ht="12.75">
      <c r="A84" s="3">
        <f t="shared" si="16"/>
        <v>10</v>
      </c>
      <c r="B84" s="3"/>
      <c r="C84" s="3">
        <v>4</v>
      </c>
      <c r="D84" s="3">
        <v>4</v>
      </c>
      <c r="E84" s="3"/>
      <c r="F84" s="3"/>
      <c r="G84" s="3"/>
      <c r="H84" s="3"/>
      <c r="I84" s="3"/>
      <c r="J84" s="3"/>
      <c r="K84" s="3"/>
      <c r="L84" s="3"/>
      <c r="M84" s="3"/>
      <c r="N84" s="37"/>
      <c r="O84" s="3">
        <v>4</v>
      </c>
      <c r="P84" s="3">
        <v>4</v>
      </c>
      <c r="Q84" s="3"/>
      <c r="R84" s="3">
        <v>4</v>
      </c>
      <c r="S84" s="3">
        <v>4</v>
      </c>
      <c r="T84" s="3"/>
      <c r="U84" s="3"/>
      <c r="V84" s="3"/>
      <c r="W84" s="38"/>
      <c r="X84" s="71">
        <f t="shared" si="15"/>
        <v>6</v>
      </c>
    </row>
    <row r="85" spans="1:24" ht="12.75">
      <c r="A85" s="3">
        <f t="shared" si="16"/>
        <v>11</v>
      </c>
      <c r="B85" s="3"/>
      <c r="C85" s="3"/>
      <c r="D85" s="3"/>
      <c r="E85" s="3">
        <v>4</v>
      </c>
      <c r="F85" s="3">
        <v>4</v>
      </c>
      <c r="G85" s="3"/>
      <c r="H85" s="3"/>
      <c r="I85" s="3"/>
      <c r="J85" s="3"/>
      <c r="K85" s="3"/>
      <c r="L85" s="3">
        <v>5</v>
      </c>
      <c r="M85" s="3"/>
      <c r="N85" s="37"/>
      <c r="O85" s="3">
        <v>4</v>
      </c>
      <c r="P85" s="3">
        <v>4</v>
      </c>
      <c r="Q85" s="3">
        <v>4</v>
      </c>
      <c r="R85" s="3"/>
      <c r="S85" s="3"/>
      <c r="T85" s="3"/>
      <c r="U85" s="3"/>
      <c r="V85" s="3"/>
      <c r="W85" s="38"/>
      <c r="X85" s="71">
        <f t="shared" si="15"/>
        <v>6</v>
      </c>
    </row>
    <row r="86" spans="1:24" ht="12.75">
      <c r="A86" s="3">
        <f t="shared" si="16"/>
        <v>12</v>
      </c>
      <c r="B86" s="3"/>
      <c r="C86" s="3"/>
      <c r="D86" s="3"/>
      <c r="E86" s="3">
        <v>4</v>
      </c>
      <c r="F86" s="3">
        <v>5</v>
      </c>
      <c r="G86" s="3"/>
      <c r="H86" s="3"/>
      <c r="I86" s="3"/>
      <c r="J86" s="3"/>
      <c r="K86" s="3"/>
      <c r="L86" s="3"/>
      <c r="M86" s="3">
        <v>5</v>
      </c>
      <c r="N86" s="37"/>
      <c r="O86" s="3">
        <v>5</v>
      </c>
      <c r="P86" s="3">
        <v>5</v>
      </c>
      <c r="Q86" s="3"/>
      <c r="R86" s="3">
        <v>4</v>
      </c>
      <c r="S86" s="3"/>
      <c r="T86" s="3"/>
      <c r="U86" s="3"/>
      <c r="V86" s="3"/>
      <c r="W86" s="38"/>
      <c r="X86" s="71">
        <f t="shared" si="15"/>
        <v>6</v>
      </c>
    </row>
    <row r="87" spans="1:24" ht="12.75">
      <c r="A87" s="3">
        <f t="shared" si="16"/>
        <v>13</v>
      </c>
      <c r="B87" s="3"/>
      <c r="C87" s="3"/>
      <c r="D87" s="3"/>
      <c r="E87" s="3">
        <v>4</v>
      </c>
      <c r="F87" s="3">
        <v>5</v>
      </c>
      <c r="G87" s="3"/>
      <c r="H87" s="3"/>
      <c r="I87" s="3"/>
      <c r="J87" s="3"/>
      <c r="K87" s="3"/>
      <c r="L87" s="3"/>
      <c r="M87" s="3"/>
      <c r="N87" s="37"/>
      <c r="O87" s="3">
        <v>4</v>
      </c>
      <c r="P87" s="3">
        <v>4</v>
      </c>
      <c r="Q87" s="3"/>
      <c r="R87" s="3">
        <v>3</v>
      </c>
      <c r="S87" s="3"/>
      <c r="T87" s="3"/>
      <c r="U87" s="3"/>
      <c r="V87" s="3">
        <v>5</v>
      </c>
      <c r="W87" s="38"/>
      <c r="X87" s="71">
        <f t="shared" si="15"/>
        <v>6</v>
      </c>
    </row>
    <row r="88" spans="1:24" ht="12.75">
      <c r="A88" s="3">
        <f t="shared" si="16"/>
        <v>14</v>
      </c>
      <c r="B88" s="3"/>
      <c r="C88" s="3">
        <v>4</v>
      </c>
      <c r="D88" s="3">
        <v>4</v>
      </c>
      <c r="E88" s="3"/>
      <c r="F88" s="3"/>
      <c r="G88" s="3"/>
      <c r="H88" s="3"/>
      <c r="I88" s="3"/>
      <c r="J88" s="3"/>
      <c r="K88" s="3"/>
      <c r="L88" s="3"/>
      <c r="M88" s="3">
        <v>4</v>
      </c>
      <c r="N88" s="37"/>
      <c r="O88" s="3">
        <v>2</v>
      </c>
      <c r="P88" s="3">
        <v>4</v>
      </c>
      <c r="Q88" s="3"/>
      <c r="R88" s="3"/>
      <c r="S88" s="3"/>
      <c r="T88" s="3"/>
      <c r="U88" s="3"/>
      <c r="V88" s="3">
        <v>4</v>
      </c>
      <c r="W88" s="38"/>
      <c r="X88" s="71">
        <f t="shared" si="15"/>
        <v>6</v>
      </c>
    </row>
    <row r="89" spans="1:24" ht="12.75">
      <c r="A89" s="3">
        <f t="shared" si="16"/>
        <v>15</v>
      </c>
      <c r="B89" s="3"/>
      <c r="C89" s="3"/>
      <c r="D89" s="3"/>
      <c r="E89" s="3">
        <v>4</v>
      </c>
      <c r="F89" s="3">
        <v>3</v>
      </c>
      <c r="G89" s="3"/>
      <c r="H89" s="3"/>
      <c r="I89" s="3"/>
      <c r="J89" s="3"/>
      <c r="K89" s="3"/>
      <c r="L89" s="3"/>
      <c r="M89" s="3"/>
      <c r="N89" s="37"/>
      <c r="O89" s="3">
        <v>3</v>
      </c>
      <c r="P89" s="3">
        <v>4</v>
      </c>
      <c r="Q89" s="3"/>
      <c r="R89" s="3"/>
      <c r="S89" s="3">
        <v>4</v>
      </c>
      <c r="T89" s="3"/>
      <c r="U89" s="3"/>
      <c r="V89" s="3">
        <v>4</v>
      </c>
      <c r="W89" s="38"/>
      <c r="X89" s="71">
        <f t="shared" si="15"/>
        <v>6</v>
      </c>
    </row>
    <row r="90" spans="1:24" ht="12.75">
      <c r="A90" s="3">
        <f t="shared" si="16"/>
        <v>16</v>
      </c>
      <c r="B90" s="3"/>
      <c r="C90" s="3"/>
      <c r="D90" s="3"/>
      <c r="E90" s="3">
        <v>3</v>
      </c>
      <c r="F90" s="3">
        <v>3</v>
      </c>
      <c r="G90" s="3"/>
      <c r="H90" s="3"/>
      <c r="I90" s="3"/>
      <c r="J90" s="3"/>
      <c r="K90" s="3"/>
      <c r="L90" s="3"/>
      <c r="M90" s="3"/>
      <c r="N90" s="37"/>
      <c r="O90" s="3">
        <v>3</v>
      </c>
      <c r="P90" s="3">
        <v>3</v>
      </c>
      <c r="Q90" s="3"/>
      <c r="R90" s="3"/>
      <c r="S90" s="3"/>
      <c r="T90" s="3">
        <v>4</v>
      </c>
      <c r="U90" s="3"/>
      <c r="V90" s="3">
        <v>3</v>
      </c>
      <c r="W90" s="38"/>
      <c r="X90" s="71">
        <f t="shared" si="15"/>
        <v>6</v>
      </c>
    </row>
    <row r="91" spans="1:24" ht="12.75">
      <c r="A91" s="3">
        <f t="shared" si="16"/>
        <v>17</v>
      </c>
      <c r="B91" s="3"/>
      <c r="C91" s="3"/>
      <c r="D91" s="3"/>
      <c r="E91" s="3">
        <v>4</v>
      </c>
      <c r="F91" s="3">
        <v>4</v>
      </c>
      <c r="G91" s="3"/>
      <c r="H91" s="3"/>
      <c r="I91" s="3"/>
      <c r="J91" s="3"/>
      <c r="K91" s="3"/>
      <c r="L91" s="3">
        <v>5</v>
      </c>
      <c r="M91" s="3"/>
      <c r="N91" s="37"/>
      <c r="O91" s="3">
        <v>4</v>
      </c>
      <c r="P91" s="3">
        <v>4</v>
      </c>
      <c r="Q91" s="3"/>
      <c r="R91" s="3"/>
      <c r="S91" s="3">
        <v>4</v>
      </c>
      <c r="T91" s="3"/>
      <c r="U91" s="3"/>
      <c r="V91" s="3"/>
      <c r="W91" s="38"/>
      <c r="X91" s="71">
        <f t="shared" si="15"/>
        <v>6</v>
      </c>
    </row>
    <row r="92" spans="1:24" ht="12.75">
      <c r="A92" s="3">
        <f t="shared" si="16"/>
        <v>18</v>
      </c>
      <c r="B92" s="3"/>
      <c r="C92" s="3">
        <v>3</v>
      </c>
      <c r="D92" s="3">
        <v>3</v>
      </c>
      <c r="E92" s="3"/>
      <c r="F92" s="3"/>
      <c r="G92" s="3"/>
      <c r="H92" s="3"/>
      <c r="I92" s="3"/>
      <c r="J92" s="3"/>
      <c r="K92" s="3"/>
      <c r="L92" s="3"/>
      <c r="M92" s="3"/>
      <c r="N92" s="37"/>
      <c r="O92" s="3">
        <v>3</v>
      </c>
      <c r="P92" s="3">
        <v>4</v>
      </c>
      <c r="Q92" s="3"/>
      <c r="R92" s="3"/>
      <c r="S92" s="3"/>
      <c r="T92" s="3">
        <v>5</v>
      </c>
      <c r="U92" s="3"/>
      <c r="V92" s="3">
        <v>3</v>
      </c>
      <c r="W92" s="38"/>
      <c r="X92" s="71">
        <f t="shared" si="15"/>
        <v>6</v>
      </c>
    </row>
    <row r="93" spans="1:24" ht="12.75">
      <c r="A93" s="3">
        <f t="shared" si="16"/>
        <v>19</v>
      </c>
      <c r="B93" s="3"/>
      <c r="C93" s="3"/>
      <c r="D93" s="3"/>
      <c r="E93" s="3">
        <v>4</v>
      </c>
      <c r="F93" s="3">
        <v>4</v>
      </c>
      <c r="G93" s="3"/>
      <c r="H93" s="3"/>
      <c r="I93" s="3"/>
      <c r="J93" s="3"/>
      <c r="K93" s="3"/>
      <c r="L93" s="3"/>
      <c r="M93" s="3"/>
      <c r="N93" s="37"/>
      <c r="O93" s="3">
        <v>3</v>
      </c>
      <c r="P93" s="3">
        <v>4</v>
      </c>
      <c r="Q93" s="3"/>
      <c r="R93" s="3"/>
      <c r="S93" s="3">
        <v>4</v>
      </c>
      <c r="T93" s="3"/>
      <c r="U93" s="3"/>
      <c r="V93" s="3">
        <v>4</v>
      </c>
      <c r="W93" s="38"/>
      <c r="X93" s="71">
        <f t="shared" si="15"/>
        <v>6</v>
      </c>
    </row>
    <row r="94" spans="1:24" ht="12.75">
      <c r="A94" s="3">
        <f t="shared" si="16"/>
        <v>20</v>
      </c>
      <c r="B94" s="3"/>
      <c r="C94" s="3"/>
      <c r="D94" s="3"/>
      <c r="E94" s="3">
        <v>3</v>
      </c>
      <c r="F94" s="3">
        <v>3</v>
      </c>
      <c r="G94" s="3"/>
      <c r="H94" s="3"/>
      <c r="I94" s="3"/>
      <c r="J94" s="3"/>
      <c r="K94" s="3"/>
      <c r="L94" s="3">
        <v>5</v>
      </c>
      <c r="M94" s="3"/>
      <c r="N94" s="37"/>
      <c r="O94" s="3">
        <v>2</v>
      </c>
      <c r="P94" s="3">
        <v>3</v>
      </c>
      <c r="Q94" s="3"/>
      <c r="R94" s="3"/>
      <c r="S94" s="3"/>
      <c r="T94" s="3">
        <v>3</v>
      </c>
      <c r="U94" s="3"/>
      <c r="V94" s="3"/>
      <c r="W94" s="38"/>
      <c r="X94" s="71">
        <f t="shared" si="15"/>
        <v>6</v>
      </c>
    </row>
    <row r="95" spans="1:24" ht="12.75">
      <c r="A95" s="3">
        <f t="shared" si="16"/>
        <v>21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7"/>
      <c r="O95" s="3"/>
      <c r="P95" s="3"/>
      <c r="Q95" s="3"/>
      <c r="R95" s="3"/>
      <c r="S95" s="3"/>
      <c r="T95" s="3"/>
      <c r="U95" s="3"/>
      <c r="V95" s="3"/>
      <c r="W95" s="38"/>
      <c r="X95" s="71">
        <f t="shared" si="15"/>
        <v>0</v>
      </c>
    </row>
    <row r="96" spans="1:24" ht="12.75">
      <c r="A96" s="3">
        <f t="shared" si="16"/>
        <v>22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7"/>
      <c r="O96" s="3"/>
      <c r="P96" s="3"/>
      <c r="Q96" s="3"/>
      <c r="R96" s="3"/>
      <c r="S96" s="3"/>
      <c r="T96" s="3"/>
      <c r="U96" s="3"/>
      <c r="V96" s="3"/>
      <c r="W96" s="38"/>
      <c r="X96" s="71">
        <f t="shared" si="15"/>
        <v>0</v>
      </c>
    </row>
    <row r="97" spans="1:24" ht="12.75">
      <c r="A97" s="3">
        <f t="shared" si="16"/>
        <v>23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7"/>
      <c r="O97" s="3"/>
      <c r="P97" s="3"/>
      <c r="Q97" s="3"/>
      <c r="R97" s="3"/>
      <c r="S97" s="3"/>
      <c r="T97" s="3"/>
      <c r="U97" s="3"/>
      <c r="V97" s="3"/>
      <c r="W97" s="38"/>
      <c r="X97" s="71">
        <f t="shared" si="15"/>
        <v>0</v>
      </c>
    </row>
    <row r="98" spans="1:24" ht="12.75">
      <c r="A98" s="3">
        <f t="shared" si="16"/>
        <v>24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7"/>
      <c r="O98" s="3"/>
      <c r="P98" s="3"/>
      <c r="Q98" s="3"/>
      <c r="R98" s="3"/>
      <c r="S98" s="3"/>
      <c r="T98" s="3"/>
      <c r="U98" s="3"/>
      <c r="V98" s="3"/>
      <c r="W98" s="38"/>
      <c r="X98" s="71">
        <f t="shared" si="15"/>
        <v>0</v>
      </c>
    </row>
    <row r="99" spans="1:24" ht="12.75">
      <c r="A99" s="3">
        <f t="shared" si="16"/>
        <v>25</v>
      </c>
      <c r="B99" s="3"/>
      <c r="C99" s="3"/>
      <c r="D99" s="3"/>
      <c r="E99" s="3">
        <v>4</v>
      </c>
      <c r="F99" s="3">
        <v>4</v>
      </c>
      <c r="G99" s="3"/>
      <c r="H99" s="3"/>
      <c r="I99" s="3"/>
      <c r="J99" s="3"/>
      <c r="K99" s="3"/>
      <c r="L99" s="3"/>
      <c r="M99" s="3">
        <v>5</v>
      </c>
      <c r="N99" s="37"/>
      <c r="O99" s="3">
        <v>4</v>
      </c>
      <c r="P99" s="3">
        <v>4</v>
      </c>
      <c r="Q99" s="3"/>
      <c r="R99" s="3">
        <v>4</v>
      </c>
      <c r="S99" s="3"/>
      <c r="T99" s="3"/>
      <c r="U99" s="3"/>
      <c r="V99" s="3"/>
      <c r="W99" s="38"/>
      <c r="X99" s="71">
        <f t="shared" si="15"/>
        <v>6</v>
      </c>
    </row>
    <row r="100" spans="14:24" ht="4.5" customHeight="1">
      <c r="N100" s="38"/>
      <c r="W100" s="38"/>
      <c r="X100" s="71"/>
    </row>
    <row r="101" spans="1:25" ht="12.75">
      <c r="A101" s="3"/>
      <c r="B101" s="37" t="s">
        <v>53</v>
      </c>
      <c r="C101" s="37">
        <f aca="true" t="shared" si="17" ref="C101:M101">COUNT(C75:C99)</f>
        <v>7</v>
      </c>
      <c r="D101" s="37">
        <f t="shared" si="17"/>
        <v>7</v>
      </c>
      <c r="E101" s="37">
        <f t="shared" si="17"/>
        <v>14</v>
      </c>
      <c r="F101" s="37">
        <f t="shared" si="17"/>
        <v>14</v>
      </c>
      <c r="G101" s="37">
        <f t="shared" si="17"/>
        <v>0</v>
      </c>
      <c r="H101" s="37">
        <f t="shared" si="17"/>
        <v>0</v>
      </c>
      <c r="I101" s="37">
        <f t="shared" si="17"/>
        <v>0</v>
      </c>
      <c r="J101" s="37">
        <f t="shared" si="17"/>
        <v>1</v>
      </c>
      <c r="K101" s="37">
        <f t="shared" si="17"/>
        <v>0</v>
      </c>
      <c r="L101" s="37">
        <f t="shared" si="17"/>
        <v>5</v>
      </c>
      <c r="M101" s="37">
        <f t="shared" si="17"/>
        <v>4</v>
      </c>
      <c r="N101" s="37"/>
      <c r="O101" s="37">
        <f aca="true" t="shared" si="18" ref="O101:V101">COUNT(O75:O99)</f>
        <v>21</v>
      </c>
      <c r="P101" s="37">
        <f t="shared" si="18"/>
        <v>21</v>
      </c>
      <c r="Q101" s="37">
        <f t="shared" si="18"/>
        <v>1</v>
      </c>
      <c r="R101" s="37">
        <f t="shared" si="18"/>
        <v>8</v>
      </c>
      <c r="S101" s="37">
        <f t="shared" si="18"/>
        <v>5</v>
      </c>
      <c r="T101" s="37">
        <f t="shared" si="18"/>
        <v>5</v>
      </c>
      <c r="U101" s="37">
        <f t="shared" si="18"/>
        <v>0</v>
      </c>
      <c r="V101" s="37">
        <f t="shared" si="18"/>
        <v>13</v>
      </c>
      <c r="W101" s="37"/>
      <c r="X101" s="71">
        <f>SUM(C101:V101)</f>
        <v>126</v>
      </c>
      <c r="Y101" s="92">
        <f>A99*6-X101</f>
        <v>24</v>
      </c>
    </row>
    <row r="102" spans="1:24" ht="12.75">
      <c r="A102" s="3"/>
      <c r="B102" s="37" t="s">
        <v>54</v>
      </c>
      <c r="C102" s="37">
        <f aca="true" t="shared" si="19" ref="C102:M102">COUNTIF(C75:C99,"=5")</f>
        <v>0</v>
      </c>
      <c r="D102" s="37">
        <f t="shared" si="19"/>
        <v>1</v>
      </c>
      <c r="E102" s="37">
        <f t="shared" si="19"/>
        <v>0</v>
      </c>
      <c r="F102" s="37">
        <f t="shared" si="19"/>
        <v>2</v>
      </c>
      <c r="G102" s="37">
        <f t="shared" si="19"/>
        <v>0</v>
      </c>
      <c r="H102" s="37">
        <f t="shared" si="19"/>
        <v>0</v>
      </c>
      <c r="I102" s="37">
        <f t="shared" si="19"/>
        <v>0</v>
      </c>
      <c r="J102" s="37">
        <f t="shared" si="19"/>
        <v>1</v>
      </c>
      <c r="K102" s="37">
        <f t="shared" si="19"/>
        <v>0</v>
      </c>
      <c r="L102" s="37">
        <f t="shared" si="19"/>
        <v>5</v>
      </c>
      <c r="M102" s="37">
        <f t="shared" si="19"/>
        <v>2</v>
      </c>
      <c r="N102" s="37"/>
      <c r="O102" s="37">
        <f aca="true" t="shared" si="20" ref="O102:V102">COUNTIF(O75:O99,"=5")</f>
        <v>2</v>
      </c>
      <c r="P102" s="37">
        <f t="shared" si="20"/>
        <v>3</v>
      </c>
      <c r="Q102" s="37">
        <f t="shared" si="20"/>
        <v>0</v>
      </c>
      <c r="R102" s="37">
        <f t="shared" si="20"/>
        <v>0</v>
      </c>
      <c r="S102" s="37">
        <f t="shared" si="20"/>
        <v>0</v>
      </c>
      <c r="T102" s="37">
        <f t="shared" si="20"/>
        <v>1</v>
      </c>
      <c r="U102" s="37">
        <f t="shared" si="20"/>
        <v>0</v>
      </c>
      <c r="V102" s="37">
        <f t="shared" si="20"/>
        <v>3</v>
      </c>
      <c r="W102" s="37"/>
      <c r="X102" s="71">
        <f>SUM(C102:V102)</f>
        <v>20</v>
      </c>
    </row>
    <row r="103" spans="1:24" ht="12.75">
      <c r="A103" s="3"/>
      <c r="B103" s="37" t="s">
        <v>55</v>
      </c>
      <c r="C103" s="37">
        <f aca="true" t="shared" si="21" ref="C103:M103">COUNTIF(C75:C99,"=4")</f>
        <v>4</v>
      </c>
      <c r="D103" s="37">
        <f t="shared" si="21"/>
        <v>3</v>
      </c>
      <c r="E103" s="37">
        <f t="shared" si="21"/>
        <v>10</v>
      </c>
      <c r="F103" s="37">
        <f t="shared" si="21"/>
        <v>7</v>
      </c>
      <c r="G103" s="37">
        <f t="shared" si="21"/>
        <v>0</v>
      </c>
      <c r="H103" s="37">
        <f t="shared" si="21"/>
        <v>0</v>
      </c>
      <c r="I103" s="37">
        <f t="shared" si="21"/>
        <v>0</v>
      </c>
      <c r="J103" s="37">
        <f t="shared" si="21"/>
        <v>0</v>
      </c>
      <c r="K103" s="37">
        <f t="shared" si="21"/>
        <v>0</v>
      </c>
      <c r="L103" s="37">
        <f t="shared" si="21"/>
        <v>0</v>
      </c>
      <c r="M103" s="37">
        <f t="shared" si="21"/>
        <v>2</v>
      </c>
      <c r="N103" s="37"/>
      <c r="O103" s="37">
        <f aca="true" t="shared" si="22" ref="O103:V103">COUNTIF(O75:O99,"=4")</f>
        <v>9</v>
      </c>
      <c r="P103" s="37">
        <f t="shared" si="22"/>
        <v>11</v>
      </c>
      <c r="Q103" s="37">
        <f t="shared" si="22"/>
        <v>1</v>
      </c>
      <c r="R103" s="37">
        <f t="shared" si="22"/>
        <v>5</v>
      </c>
      <c r="S103" s="37">
        <f t="shared" si="22"/>
        <v>4</v>
      </c>
      <c r="T103" s="37">
        <f t="shared" si="22"/>
        <v>3</v>
      </c>
      <c r="U103" s="37">
        <f t="shared" si="22"/>
        <v>0</v>
      </c>
      <c r="V103" s="37">
        <f t="shared" si="22"/>
        <v>5</v>
      </c>
      <c r="W103" s="37"/>
      <c r="X103" s="71">
        <f>SUM(C103:V103)</f>
        <v>64</v>
      </c>
    </row>
    <row r="104" spans="1:24" ht="12.75">
      <c r="A104" s="3"/>
      <c r="B104" s="37" t="s">
        <v>56</v>
      </c>
      <c r="C104" s="37">
        <f aca="true" t="shared" si="23" ref="C104:M104">COUNTIF(C75:C99,"=3")</f>
        <v>3</v>
      </c>
      <c r="D104" s="37">
        <f t="shared" si="23"/>
        <v>3</v>
      </c>
      <c r="E104" s="37">
        <f t="shared" si="23"/>
        <v>4</v>
      </c>
      <c r="F104" s="37">
        <f t="shared" si="23"/>
        <v>5</v>
      </c>
      <c r="G104" s="37">
        <f t="shared" si="23"/>
        <v>0</v>
      </c>
      <c r="H104" s="37">
        <f t="shared" si="23"/>
        <v>0</v>
      </c>
      <c r="I104" s="37">
        <f t="shared" si="23"/>
        <v>0</v>
      </c>
      <c r="J104" s="37">
        <f t="shared" si="23"/>
        <v>0</v>
      </c>
      <c r="K104" s="37">
        <f t="shared" si="23"/>
        <v>0</v>
      </c>
      <c r="L104" s="37">
        <f t="shared" si="23"/>
        <v>0</v>
      </c>
      <c r="M104" s="37">
        <f t="shared" si="23"/>
        <v>0</v>
      </c>
      <c r="N104" s="37"/>
      <c r="O104" s="37">
        <f aca="true" t="shared" si="24" ref="O104:V104">COUNTIF(O75:O99,"=3")</f>
        <v>5</v>
      </c>
      <c r="P104" s="37">
        <f t="shared" si="24"/>
        <v>7</v>
      </c>
      <c r="Q104" s="37">
        <f t="shared" si="24"/>
        <v>0</v>
      </c>
      <c r="R104" s="37">
        <f t="shared" si="24"/>
        <v>3</v>
      </c>
      <c r="S104" s="37">
        <f t="shared" si="24"/>
        <v>1</v>
      </c>
      <c r="T104" s="37">
        <f t="shared" si="24"/>
        <v>1</v>
      </c>
      <c r="U104" s="37">
        <f t="shared" si="24"/>
        <v>0</v>
      </c>
      <c r="V104" s="37">
        <f t="shared" si="24"/>
        <v>5</v>
      </c>
      <c r="W104" s="37"/>
      <c r="X104" s="71">
        <f>SUM(C104:V104)</f>
        <v>37</v>
      </c>
    </row>
    <row r="105" spans="1:24" ht="12.75">
      <c r="A105" s="3"/>
      <c r="B105" s="37" t="s">
        <v>57</v>
      </c>
      <c r="C105" s="37">
        <f aca="true" t="shared" si="25" ref="C105:M105">COUNTIF(C75:C99,"=2")</f>
        <v>0</v>
      </c>
      <c r="D105" s="37">
        <f t="shared" si="25"/>
        <v>0</v>
      </c>
      <c r="E105" s="37">
        <f t="shared" si="25"/>
        <v>0</v>
      </c>
      <c r="F105" s="37">
        <f t="shared" si="25"/>
        <v>0</v>
      </c>
      <c r="G105" s="37">
        <f t="shared" si="25"/>
        <v>0</v>
      </c>
      <c r="H105" s="37">
        <f t="shared" si="25"/>
        <v>0</v>
      </c>
      <c r="I105" s="37">
        <f t="shared" si="25"/>
        <v>0</v>
      </c>
      <c r="J105" s="37">
        <f t="shared" si="25"/>
        <v>0</v>
      </c>
      <c r="K105" s="37">
        <f t="shared" si="25"/>
        <v>0</v>
      </c>
      <c r="L105" s="37">
        <f t="shared" si="25"/>
        <v>0</v>
      </c>
      <c r="M105" s="37">
        <f t="shared" si="25"/>
        <v>0</v>
      </c>
      <c r="N105" s="37"/>
      <c r="O105" s="37">
        <f aca="true" t="shared" si="26" ref="O105:V105">COUNTIF(O75:O99,"=2")</f>
        <v>5</v>
      </c>
      <c r="P105" s="37">
        <f t="shared" si="26"/>
        <v>0</v>
      </c>
      <c r="Q105" s="37">
        <f t="shared" si="26"/>
        <v>0</v>
      </c>
      <c r="R105" s="37">
        <f t="shared" si="26"/>
        <v>0</v>
      </c>
      <c r="S105" s="37">
        <f t="shared" si="26"/>
        <v>0</v>
      </c>
      <c r="T105" s="37">
        <f t="shared" si="26"/>
        <v>0</v>
      </c>
      <c r="U105" s="37">
        <f t="shared" si="26"/>
        <v>0</v>
      </c>
      <c r="V105" s="37">
        <f t="shared" si="26"/>
        <v>0</v>
      </c>
      <c r="W105" s="37"/>
      <c r="X105" s="71">
        <f>SUM(C105:V105)</f>
        <v>5</v>
      </c>
    </row>
    <row r="108" spans="1:25" s="29" customFormat="1" ht="35.25" customHeight="1">
      <c r="A108" s="31"/>
      <c r="B108" s="50" t="s">
        <v>126</v>
      </c>
      <c r="C108" s="30" t="s">
        <v>73</v>
      </c>
      <c r="D108" s="30" t="s">
        <v>74</v>
      </c>
      <c r="E108" s="53" t="s">
        <v>111</v>
      </c>
      <c r="F108" s="53" t="s">
        <v>112</v>
      </c>
      <c r="G108" s="30" t="s">
        <v>75</v>
      </c>
      <c r="H108" s="32" t="s">
        <v>60</v>
      </c>
      <c r="I108" s="32" t="s">
        <v>58</v>
      </c>
      <c r="J108" s="31" t="s">
        <v>106</v>
      </c>
      <c r="K108" s="31" t="s">
        <v>113</v>
      </c>
      <c r="L108" s="31" t="s">
        <v>105</v>
      </c>
      <c r="M108" s="31" t="s">
        <v>77</v>
      </c>
      <c r="N108" s="36"/>
      <c r="O108" s="31" t="s">
        <v>80</v>
      </c>
      <c r="P108" s="31" t="s">
        <v>81</v>
      </c>
      <c r="Q108" s="31" t="s">
        <v>104</v>
      </c>
      <c r="R108" s="31" t="s">
        <v>82</v>
      </c>
      <c r="S108" s="59" t="s">
        <v>84</v>
      </c>
      <c r="T108" s="31" t="s">
        <v>76</v>
      </c>
      <c r="U108" s="31" t="s">
        <v>83</v>
      </c>
      <c r="V108" s="31" t="s">
        <v>85</v>
      </c>
      <c r="W108" s="39"/>
      <c r="X108" s="43" t="s">
        <v>53</v>
      </c>
      <c r="Y108" s="57" t="s">
        <v>39</v>
      </c>
    </row>
    <row r="109" spans="1:25" ht="12.75">
      <c r="A109" s="3"/>
      <c r="B109" s="37" t="s">
        <v>53</v>
      </c>
      <c r="C109" s="37">
        <f aca="true" t="shared" si="27" ref="C109:M109">C31+C65+C101</f>
        <v>39</v>
      </c>
      <c r="D109" s="37">
        <f t="shared" si="27"/>
        <v>39</v>
      </c>
      <c r="E109" s="37">
        <f t="shared" si="27"/>
        <v>23</v>
      </c>
      <c r="F109" s="37">
        <f t="shared" si="27"/>
        <v>23</v>
      </c>
      <c r="G109" s="37">
        <f t="shared" si="27"/>
        <v>0</v>
      </c>
      <c r="H109" s="37">
        <f t="shared" si="27"/>
        <v>7</v>
      </c>
      <c r="I109" s="37">
        <f t="shared" si="27"/>
        <v>5</v>
      </c>
      <c r="J109" s="37">
        <f t="shared" si="27"/>
        <v>1</v>
      </c>
      <c r="K109" s="37">
        <f t="shared" si="27"/>
        <v>1</v>
      </c>
      <c r="L109" s="37">
        <f t="shared" si="27"/>
        <v>7</v>
      </c>
      <c r="M109" s="37">
        <f t="shared" si="27"/>
        <v>23</v>
      </c>
      <c r="N109" s="37"/>
      <c r="O109" s="37">
        <f aca="true" t="shared" si="28" ref="O109:V109">O31+O65+O101</f>
        <v>62</v>
      </c>
      <c r="P109" s="37">
        <f t="shared" si="28"/>
        <v>56</v>
      </c>
      <c r="Q109" s="37">
        <f t="shared" si="28"/>
        <v>1</v>
      </c>
      <c r="R109" s="37">
        <f t="shared" si="28"/>
        <v>17</v>
      </c>
      <c r="S109" s="37">
        <f t="shared" si="28"/>
        <v>16</v>
      </c>
      <c r="T109" s="37">
        <f t="shared" si="28"/>
        <v>6</v>
      </c>
      <c r="U109" s="37">
        <f t="shared" si="28"/>
        <v>0</v>
      </c>
      <c r="V109" s="81">
        <f t="shared" si="28"/>
        <v>43</v>
      </c>
      <c r="W109" s="37"/>
      <c r="X109" s="71">
        <f>SUM(C109:V109)</f>
        <v>369</v>
      </c>
      <c r="Y109" s="92">
        <f>O109*6-X109</f>
        <v>3</v>
      </c>
    </row>
    <row r="110" spans="1:24" ht="12.75">
      <c r="A110" s="3"/>
      <c r="B110" s="37" t="s">
        <v>54</v>
      </c>
      <c r="C110" s="37">
        <f aca="true" t="shared" si="29" ref="C110:F113">C32+C66+C102</f>
        <v>0</v>
      </c>
      <c r="D110" s="37">
        <f t="shared" si="29"/>
        <v>2</v>
      </c>
      <c r="E110" s="37">
        <f t="shared" si="29"/>
        <v>1</v>
      </c>
      <c r="F110" s="37">
        <f t="shared" si="29"/>
        <v>5</v>
      </c>
      <c r="G110" s="37">
        <f aca="true" t="shared" si="30" ref="G110:M110">COUNTIF(G83:G107,"=5")</f>
        <v>0</v>
      </c>
      <c r="H110" s="37">
        <f t="shared" si="30"/>
        <v>0</v>
      </c>
      <c r="I110" s="37">
        <f t="shared" si="30"/>
        <v>0</v>
      </c>
      <c r="J110" s="37">
        <f t="shared" si="30"/>
        <v>0</v>
      </c>
      <c r="K110" s="37">
        <f>COUNTIF(K83:K107,"=5")</f>
        <v>0</v>
      </c>
      <c r="L110" s="37">
        <f t="shared" si="30"/>
        <v>5</v>
      </c>
      <c r="M110" s="37">
        <f t="shared" si="30"/>
        <v>2</v>
      </c>
      <c r="N110" s="37"/>
      <c r="O110" s="37">
        <f aca="true" t="shared" si="31" ref="O110:V110">COUNTIF(O83:O107,"=5")</f>
        <v>3</v>
      </c>
      <c r="P110" s="37">
        <f t="shared" si="31"/>
        <v>1</v>
      </c>
      <c r="Q110" s="37">
        <f t="shared" si="31"/>
        <v>0</v>
      </c>
      <c r="R110" s="37">
        <f t="shared" si="31"/>
        <v>1</v>
      </c>
      <c r="S110" s="37">
        <f t="shared" si="31"/>
        <v>1</v>
      </c>
      <c r="T110" s="37">
        <f>COUNTIF(T83:T107,"=5")</f>
        <v>2</v>
      </c>
      <c r="U110" s="37">
        <f t="shared" si="31"/>
        <v>0</v>
      </c>
      <c r="V110" s="37">
        <f t="shared" si="31"/>
        <v>3</v>
      </c>
      <c r="W110" s="37"/>
      <c r="X110" s="71">
        <f>SUM(C110:V110)</f>
        <v>26</v>
      </c>
    </row>
    <row r="111" spans="1:24" ht="12.75">
      <c r="A111" s="3"/>
      <c r="B111" s="37" t="s">
        <v>55</v>
      </c>
      <c r="C111" s="37">
        <f t="shared" si="29"/>
        <v>16</v>
      </c>
      <c r="D111" s="37">
        <f t="shared" si="29"/>
        <v>22</v>
      </c>
      <c r="E111" s="37">
        <f t="shared" si="29"/>
        <v>14</v>
      </c>
      <c r="F111" s="37">
        <f t="shared" si="29"/>
        <v>8</v>
      </c>
      <c r="G111" s="37">
        <f aca="true" t="shared" si="32" ref="G111:M111">COUNTIF(G83:G107,"=4")</f>
        <v>0</v>
      </c>
      <c r="H111" s="37">
        <f t="shared" si="32"/>
        <v>0</v>
      </c>
      <c r="I111" s="37">
        <f t="shared" si="32"/>
        <v>0</v>
      </c>
      <c r="J111" s="37">
        <f t="shared" si="32"/>
        <v>0</v>
      </c>
      <c r="K111" s="37">
        <f>COUNTIF(K83:K107,"=4")</f>
        <v>0</v>
      </c>
      <c r="L111" s="37">
        <f t="shared" si="32"/>
        <v>0</v>
      </c>
      <c r="M111" s="37">
        <f t="shared" si="32"/>
        <v>2</v>
      </c>
      <c r="N111" s="37"/>
      <c r="O111" s="37">
        <f aca="true" t="shared" si="33" ref="O111:V111">COUNTIF(O83:O107,"=4")</f>
        <v>6</v>
      </c>
      <c r="P111" s="37">
        <f t="shared" si="33"/>
        <v>9</v>
      </c>
      <c r="Q111" s="37">
        <f t="shared" si="33"/>
        <v>1</v>
      </c>
      <c r="R111" s="37">
        <f t="shared" si="33"/>
        <v>3</v>
      </c>
      <c r="S111" s="37">
        <f t="shared" si="33"/>
        <v>5</v>
      </c>
      <c r="T111" s="37">
        <f>COUNTIF(T83:T107,"=4")</f>
        <v>1</v>
      </c>
      <c r="U111" s="37">
        <f t="shared" si="33"/>
        <v>0</v>
      </c>
      <c r="V111" s="37">
        <f t="shared" si="33"/>
        <v>4</v>
      </c>
      <c r="W111" s="37"/>
      <c r="X111" s="71">
        <f>SUM(C111:V111)</f>
        <v>91</v>
      </c>
    </row>
    <row r="112" spans="1:24" ht="12.75">
      <c r="A112" s="3"/>
      <c r="B112" s="37" t="s">
        <v>56</v>
      </c>
      <c r="C112" s="37">
        <f t="shared" si="29"/>
        <v>23</v>
      </c>
      <c r="D112" s="37">
        <f t="shared" si="29"/>
        <v>15</v>
      </c>
      <c r="E112" s="37">
        <f t="shared" si="29"/>
        <v>8</v>
      </c>
      <c r="F112" s="37">
        <f t="shared" si="29"/>
        <v>10</v>
      </c>
      <c r="G112" s="37">
        <f aca="true" t="shared" si="34" ref="G112:M112">COUNTIF(G83:G107,"=3")</f>
        <v>0</v>
      </c>
      <c r="H112" s="37">
        <f t="shared" si="34"/>
        <v>0</v>
      </c>
      <c r="I112" s="37">
        <f t="shared" si="34"/>
        <v>0</v>
      </c>
      <c r="J112" s="37">
        <f t="shared" si="34"/>
        <v>0</v>
      </c>
      <c r="K112" s="37">
        <f>COUNTIF(K83:K107,"=3")</f>
        <v>0</v>
      </c>
      <c r="L112" s="37">
        <f t="shared" si="34"/>
        <v>0</v>
      </c>
      <c r="M112" s="37">
        <f t="shared" si="34"/>
        <v>0</v>
      </c>
      <c r="N112" s="37"/>
      <c r="O112" s="37">
        <f aca="true" t="shared" si="35" ref="O112:V112">COUNTIF(O83:O107,"=3")</f>
        <v>4</v>
      </c>
      <c r="P112" s="37">
        <f t="shared" si="35"/>
        <v>4</v>
      </c>
      <c r="Q112" s="37">
        <f t="shared" si="35"/>
        <v>0</v>
      </c>
      <c r="R112" s="37">
        <f t="shared" si="35"/>
        <v>3</v>
      </c>
      <c r="S112" s="37">
        <f t="shared" si="35"/>
        <v>0</v>
      </c>
      <c r="T112" s="37">
        <f>COUNTIF(T83:T107,"=3")</f>
        <v>2</v>
      </c>
      <c r="U112" s="37">
        <f t="shared" si="35"/>
        <v>0</v>
      </c>
      <c r="V112" s="37">
        <f t="shared" si="35"/>
        <v>3</v>
      </c>
      <c r="W112" s="37"/>
      <c r="X112" s="71">
        <f>SUM(C112:V112)</f>
        <v>72</v>
      </c>
    </row>
    <row r="113" spans="1:24" ht="12.75">
      <c r="A113" s="3"/>
      <c r="B113" s="37" t="s">
        <v>57</v>
      </c>
      <c r="C113" s="37">
        <f t="shared" si="29"/>
        <v>0</v>
      </c>
      <c r="D113" s="37">
        <f t="shared" si="29"/>
        <v>0</v>
      </c>
      <c r="E113" s="37">
        <f t="shared" si="29"/>
        <v>0</v>
      </c>
      <c r="F113" s="37">
        <f t="shared" si="29"/>
        <v>0</v>
      </c>
      <c r="G113" s="37">
        <f aca="true" t="shared" si="36" ref="G113:M113">COUNTIF(G83:G107,"=2")</f>
        <v>0</v>
      </c>
      <c r="H113" s="37">
        <f t="shared" si="36"/>
        <v>0</v>
      </c>
      <c r="I113" s="37">
        <f t="shared" si="36"/>
        <v>0</v>
      </c>
      <c r="J113" s="37">
        <f t="shared" si="36"/>
        <v>0</v>
      </c>
      <c r="K113" s="37">
        <f>COUNTIF(K83:K107,"=2")</f>
        <v>0</v>
      </c>
      <c r="L113" s="37">
        <f t="shared" si="36"/>
        <v>0</v>
      </c>
      <c r="M113" s="37">
        <f t="shared" si="36"/>
        <v>2</v>
      </c>
      <c r="N113" s="37"/>
      <c r="O113" s="37">
        <f aca="true" t="shared" si="37" ref="O113:V113">COUNTIF(O83:O107,"=2")</f>
        <v>3</v>
      </c>
      <c r="P113" s="37">
        <f t="shared" si="37"/>
        <v>0</v>
      </c>
      <c r="Q113" s="37">
        <f t="shared" si="37"/>
        <v>0</v>
      </c>
      <c r="R113" s="37">
        <f t="shared" si="37"/>
        <v>0</v>
      </c>
      <c r="S113" s="37">
        <f t="shared" si="37"/>
        <v>0</v>
      </c>
      <c r="T113" s="37">
        <f>COUNTIF(T83:T107,"=2")</f>
        <v>0</v>
      </c>
      <c r="U113" s="37">
        <f t="shared" si="37"/>
        <v>0</v>
      </c>
      <c r="V113" s="37">
        <f t="shared" si="37"/>
        <v>0</v>
      </c>
      <c r="W113" s="37"/>
      <c r="X113" s="71">
        <f>SUM(C113:V113)</f>
        <v>5</v>
      </c>
    </row>
  </sheetData>
  <mergeCells count="3">
    <mergeCell ref="O37:P37"/>
    <mergeCell ref="O73:P73"/>
    <mergeCell ref="O3:P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5"/>
  <sheetViews>
    <sheetView zoomScale="80" zoomScaleNormal="80" workbookViewId="0" topLeftCell="A181">
      <selection activeCell="E200" sqref="E200:H206"/>
    </sheetView>
  </sheetViews>
  <sheetFormatPr defaultColWidth="9.00390625" defaultRowHeight="12.75"/>
  <cols>
    <col min="1" max="9" width="8.75390625" style="4" customWidth="1"/>
    <col min="10" max="10" width="17.375" style="4" customWidth="1"/>
    <col min="11" max="11" width="9.125" style="7" customWidth="1"/>
    <col min="12" max="12" width="9.125" style="12" customWidth="1"/>
    <col min="14" max="14" width="9.125" style="18" customWidth="1"/>
    <col min="16" max="16" width="20.875" style="0" customWidth="1"/>
  </cols>
  <sheetData>
    <row r="1" spans="2:12" ht="18.75">
      <c r="B1" s="106" t="s">
        <v>16</v>
      </c>
      <c r="C1" s="106"/>
      <c r="D1" s="106"/>
      <c r="E1" s="106"/>
      <c r="F1" s="106"/>
      <c r="G1" s="106"/>
      <c r="H1" s="106"/>
      <c r="I1" s="106"/>
      <c r="J1" s="9">
        <v>38869</v>
      </c>
      <c r="K1" s="105"/>
      <c r="L1" s="105"/>
    </row>
    <row r="2" spans="1:12" ht="14.25" customHeight="1">
      <c r="A2" s="96" t="s">
        <v>0</v>
      </c>
      <c r="B2" s="96" t="s">
        <v>1</v>
      </c>
      <c r="C2" s="96" t="s">
        <v>26</v>
      </c>
      <c r="D2" s="96" t="s">
        <v>2</v>
      </c>
      <c r="E2" s="97" t="s">
        <v>25</v>
      </c>
      <c r="F2" s="97"/>
      <c r="G2" s="97"/>
      <c r="H2" s="97"/>
      <c r="I2" s="99" t="s">
        <v>7</v>
      </c>
      <c r="J2" s="99" t="s">
        <v>38</v>
      </c>
      <c r="K2" s="82" t="s">
        <v>39</v>
      </c>
      <c r="L2" s="83" t="s">
        <v>42</v>
      </c>
    </row>
    <row r="3" spans="1:22" s="1" customFormat="1" ht="52.5" customHeight="1">
      <c r="A3" s="96"/>
      <c r="B3" s="96"/>
      <c r="C3" s="96"/>
      <c r="D3" s="96"/>
      <c r="E3" s="2" t="s">
        <v>3</v>
      </c>
      <c r="F3" s="2" t="s">
        <v>4</v>
      </c>
      <c r="G3" s="2" t="s">
        <v>5</v>
      </c>
      <c r="H3" s="2" t="s">
        <v>6</v>
      </c>
      <c r="I3" s="99"/>
      <c r="J3" s="99"/>
      <c r="K3" s="84"/>
      <c r="L3" s="85"/>
      <c r="N3" s="20"/>
      <c r="O3" s="20"/>
      <c r="R3" s="20"/>
      <c r="S3" s="20"/>
      <c r="T3" s="20"/>
      <c r="U3" s="20"/>
      <c r="V3" s="20"/>
    </row>
    <row r="4" spans="1:22" ht="15" customHeight="1">
      <c r="A4" s="5" t="s">
        <v>8</v>
      </c>
      <c r="B4" s="23">
        <f>'Списки 9 классов'!A$28</f>
        <v>25</v>
      </c>
      <c r="C4" s="23"/>
      <c r="D4" s="23">
        <f>'Списки 9 классов'!$C$30</f>
        <v>25</v>
      </c>
      <c r="E4" s="23">
        <f>'Списки 9 классов'!C31</f>
        <v>0</v>
      </c>
      <c r="F4" s="23">
        <f>'Списки 9 классов'!C32</f>
        <v>0</v>
      </c>
      <c r="G4" s="23">
        <f>'Списки 9 классов'!C33</f>
        <v>0</v>
      </c>
      <c r="H4" s="23">
        <f>'Списки 9 классов'!C34</f>
        <v>0</v>
      </c>
      <c r="I4" s="24">
        <f aca="true" t="shared" si="0" ref="I4:I11">SUM(E4,F4)/D4*100%</f>
        <v>0</v>
      </c>
      <c r="J4" s="11" t="s">
        <v>128</v>
      </c>
      <c r="K4" s="86">
        <f>SUM(E4:H4)</f>
        <v>0</v>
      </c>
      <c r="L4" s="83">
        <f>D4-SUM(E4:H4)</f>
        <v>25</v>
      </c>
      <c r="N4" s="19"/>
      <c r="O4" s="19"/>
      <c r="P4" s="19"/>
      <c r="Q4" s="19"/>
      <c r="R4" s="19"/>
      <c r="S4" s="19"/>
      <c r="T4" s="18"/>
      <c r="U4" s="19"/>
      <c r="V4" s="18"/>
    </row>
    <row r="5" spans="1:22" ht="15" customHeight="1">
      <c r="A5" s="5" t="s">
        <v>9</v>
      </c>
      <c r="B5" s="23">
        <f>'Списки 9 классов'!A$62</f>
        <v>25</v>
      </c>
      <c r="C5" s="23"/>
      <c r="D5" s="23">
        <f>'Списки 9 классов'!C64</f>
        <v>25</v>
      </c>
      <c r="E5" s="23">
        <f>'Списки 9 классов'!C65</f>
        <v>8</v>
      </c>
      <c r="F5" s="23">
        <f>'Списки 9 классов'!C66</f>
        <v>13</v>
      </c>
      <c r="G5" s="23">
        <f>'Списки 9 классов'!C67</f>
        <v>4</v>
      </c>
      <c r="H5" s="23">
        <f>'Списки 9 классов'!C68</f>
        <v>0</v>
      </c>
      <c r="I5" s="24">
        <f t="shared" si="0"/>
        <v>0.84</v>
      </c>
      <c r="J5" s="11" t="s">
        <v>128</v>
      </c>
      <c r="K5" s="86">
        <f aca="true" t="shared" si="1" ref="K5:K11">SUM(E5:H5)</f>
        <v>25</v>
      </c>
      <c r="L5" s="83">
        <f aca="true" t="shared" si="2" ref="L5:L11">D5-SUM(E5:H5)</f>
        <v>0</v>
      </c>
      <c r="O5" s="18"/>
      <c r="R5" s="18"/>
      <c r="S5" s="18"/>
      <c r="T5" s="18"/>
      <c r="U5" s="19"/>
      <c r="V5" s="18"/>
    </row>
    <row r="6" spans="1:22" ht="15" customHeight="1">
      <c r="A6" s="5" t="s">
        <v>10</v>
      </c>
      <c r="B6" s="23">
        <f>'Списки 9 классов'!A$96</f>
        <v>25</v>
      </c>
      <c r="C6" s="23"/>
      <c r="D6" s="23">
        <f>'Списки 9 классов'!C98</f>
        <v>25</v>
      </c>
      <c r="E6" s="23">
        <f>'Списки 9 классов'!C99</f>
        <v>6</v>
      </c>
      <c r="F6" s="23">
        <f>'Списки 9 классов'!C100</f>
        <v>12</v>
      </c>
      <c r="G6" s="23">
        <f>'Списки 9 классов'!C101</f>
        <v>7</v>
      </c>
      <c r="H6" s="23">
        <f>'Списки 9 классов'!C102</f>
        <v>0</v>
      </c>
      <c r="I6" s="24">
        <f t="shared" si="0"/>
        <v>0.72</v>
      </c>
      <c r="J6" s="11" t="s">
        <v>128</v>
      </c>
      <c r="K6" s="86">
        <f t="shared" si="1"/>
        <v>25</v>
      </c>
      <c r="L6" s="83">
        <f t="shared" si="2"/>
        <v>0</v>
      </c>
      <c r="N6" s="19"/>
      <c r="O6" s="19"/>
      <c r="P6" s="19"/>
      <c r="Q6" s="19"/>
      <c r="R6" s="19"/>
      <c r="S6" s="19"/>
      <c r="T6" s="19"/>
      <c r="U6" s="19"/>
      <c r="V6" s="18"/>
    </row>
    <row r="7" spans="1:22" ht="15" customHeight="1">
      <c r="A7" s="5" t="s">
        <v>11</v>
      </c>
      <c r="B7" s="23">
        <f>'Списки 9 классов'!A$130</f>
        <v>25</v>
      </c>
      <c r="C7" s="23"/>
      <c r="D7" s="23">
        <f>'Списки 9 классов'!C132</f>
        <v>25</v>
      </c>
      <c r="E7" s="23">
        <f>'Списки 9 классов'!C133</f>
        <v>0</v>
      </c>
      <c r="F7" s="23">
        <f>'Списки 9 классов'!C134</f>
        <v>6</v>
      </c>
      <c r="G7" s="23">
        <f>'Списки 9 классов'!C135</f>
        <v>19</v>
      </c>
      <c r="H7" s="23">
        <f>'Списки 9 классов'!C136</f>
        <v>0</v>
      </c>
      <c r="I7" s="24">
        <f t="shared" si="0"/>
        <v>0.24</v>
      </c>
      <c r="J7" s="11" t="s">
        <v>129</v>
      </c>
      <c r="K7" s="86">
        <f t="shared" si="1"/>
        <v>25</v>
      </c>
      <c r="L7" s="83">
        <f t="shared" si="2"/>
        <v>0</v>
      </c>
      <c r="N7" s="75"/>
      <c r="O7" s="21"/>
      <c r="P7" s="18"/>
      <c r="Q7" s="18"/>
      <c r="R7" s="18"/>
      <c r="S7" s="18"/>
      <c r="T7" s="18"/>
      <c r="U7" s="18"/>
      <c r="V7" s="18"/>
    </row>
    <row r="8" spans="1:22" ht="15" customHeight="1">
      <c r="A8" s="5" t="s">
        <v>12</v>
      </c>
      <c r="B8" s="23">
        <f>'Списки 9 классов'!A$164</f>
        <v>25</v>
      </c>
      <c r="C8" s="23"/>
      <c r="D8" s="23">
        <f>'Списки 9 классов'!C166</f>
        <v>25</v>
      </c>
      <c r="E8" s="23">
        <f>'Списки 9 классов'!C167</f>
        <v>0</v>
      </c>
      <c r="F8" s="23">
        <f>'Списки 9 классов'!C168</f>
        <v>11</v>
      </c>
      <c r="G8" s="23">
        <f>'Списки 9 классов'!C169</f>
        <v>14</v>
      </c>
      <c r="H8" s="23">
        <f>'Списки 9 классов'!C170</f>
        <v>0</v>
      </c>
      <c r="I8" s="24">
        <f t="shared" si="0"/>
        <v>0.44</v>
      </c>
      <c r="J8" s="11" t="s">
        <v>129</v>
      </c>
      <c r="K8" s="86">
        <f t="shared" si="1"/>
        <v>25</v>
      </c>
      <c r="L8" s="83">
        <f t="shared" si="2"/>
        <v>0</v>
      </c>
      <c r="O8" s="21"/>
      <c r="P8" s="18"/>
      <c r="Q8" s="18"/>
      <c r="R8" s="18"/>
      <c r="S8" s="18"/>
      <c r="T8" s="18"/>
      <c r="U8" s="18"/>
      <c r="V8" s="18"/>
    </row>
    <row r="9" spans="1:22" ht="15" customHeight="1">
      <c r="A9" s="5" t="s">
        <v>96</v>
      </c>
      <c r="B9" s="23">
        <f>'Списки 9 классов'!A$198</f>
        <v>25</v>
      </c>
      <c r="C9" s="23"/>
      <c r="D9" s="23">
        <f>'Списки 9 классов'!$C200</f>
        <v>24</v>
      </c>
      <c r="E9" s="23">
        <f>'Списки 9 классов'!$C201</f>
        <v>0</v>
      </c>
      <c r="F9" s="23">
        <f>'Списки 9 классов'!$C202</f>
        <v>3</v>
      </c>
      <c r="G9" s="23">
        <f>'Списки 9 классов'!$C203</f>
        <v>21</v>
      </c>
      <c r="H9" s="23">
        <f>'Списки 9 классов'!$C204</f>
        <v>0</v>
      </c>
      <c r="I9" s="24">
        <f t="shared" si="0"/>
        <v>0.125</v>
      </c>
      <c r="J9" s="11" t="s">
        <v>129</v>
      </c>
      <c r="K9" s="86">
        <f t="shared" si="1"/>
        <v>24</v>
      </c>
      <c r="L9" s="83">
        <f t="shared" si="2"/>
        <v>0</v>
      </c>
      <c r="O9" s="18"/>
      <c r="P9" s="18"/>
      <c r="Q9" s="18"/>
      <c r="R9" s="18"/>
      <c r="S9" s="18"/>
      <c r="T9" s="18"/>
      <c r="U9" s="18"/>
      <c r="V9" s="18"/>
    </row>
    <row r="10" spans="1:22" ht="2.25" customHeight="1">
      <c r="A10" s="5"/>
      <c r="B10" s="5"/>
      <c r="C10" s="5"/>
      <c r="D10" s="5"/>
      <c r="E10" s="5"/>
      <c r="F10" s="5"/>
      <c r="G10" s="5"/>
      <c r="H10" s="5"/>
      <c r="I10" s="8"/>
      <c r="J10" s="5"/>
      <c r="K10" s="86"/>
      <c r="L10" s="83"/>
      <c r="O10" s="18"/>
      <c r="P10" s="18"/>
      <c r="Q10" s="18"/>
      <c r="R10" s="18"/>
      <c r="S10" s="18"/>
      <c r="T10" s="18"/>
      <c r="U10" s="18"/>
      <c r="V10" s="18"/>
    </row>
    <row r="11" spans="1:22" ht="15" customHeight="1">
      <c r="A11" s="5" t="s">
        <v>27</v>
      </c>
      <c r="B11" s="5">
        <f aca="true" t="shared" si="3" ref="B11:H11">SUM(B4:B9)</f>
        <v>150</v>
      </c>
      <c r="C11" s="5">
        <f t="shared" si="3"/>
        <v>0</v>
      </c>
      <c r="D11" s="5">
        <f t="shared" si="3"/>
        <v>149</v>
      </c>
      <c r="E11" s="5">
        <f t="shared" si="3"/>
        <v>14</v>
      </c>
      <c r="F11" s="5">
        <f t="shared" si="3"/>
        <v>45</v>
      </c>
      <c r="G11" s="5">
        <f t="shared" si="3"/>
        <v>65</v>
      </c>
      <c r="H11" s="5">
        <f t="shared" si="3"/>
        <v>0</v>
      </c>
      <c r="I11" s="8">
        <f t="shared" si="0"/>
        <v>0.3959731543624161</v>
      </c>
      <c r="J11" s="5"/>
      <c r="K11" s="86">
        <f t="shared" si="1"/>
        <v>124</v>
      </c>
      <c r="L11" s="83">
        <f t="shared" si="2"/>
        <v>25</v>
      </c>
      <c r="O11" s="18"/>
      <c r="P11" s="18"/>
      <c r="Q11" s="18"/>
      <c r="R11" s="18"/>
      <c r="S11" s="18"/>
      <c r="T11" s="18"/>
      <c r="U11" s="18"/>
      <c r="V11" s="18"/>
    </row>
    <row r="12" spans="1:12" ht="2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87"/>
      <c r="L12" s="88"/>
    </row>
    <row r="13" spans="1:12" ht="21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87"/>
      <c r="L13" s="88"/>
    </row>
    <row r="14" spans="2:12" ht="33.75" customHeight="1">
      <c r="B14" s="104" t="s">
        <v>23</v>
      </c>
      <c r="C14" s="104"/>
      <c r="D14" s="104"/>
      <c r="E14" s="104"/>
      <c r="F14" s="104"/>
      <c r="G14" s="104"/>
      <c r="H14" s="104"/>
      <c r="I14" s="104"/>
      <c r="J14" s="64" t="s">
        <v>115</v>
      </c>
      <c r="K14" s="87"/>
      <c r="L14" s="89"/>
    </row>
    <row r="15" spans="1:12" ht="14.25" customHeight="1">
      <c r="A15" s="96" t="s">
        <v>0</v>
      </c>
      <c r="B15" s="96" t="s">
        <v>1</v>
      </c>
      <c r="C15" s="96" t="s">
        <v>26</v>
      </c>
      <c r="D15" s="96" t="s">
        <v>2</v>
      </c>
      <c r="E15" s="97" t="s">
        <v>25</v>
      </c>
      <c r="F15" s="97"/>
      <c r="G15" s="97"/>
      <c r="H15" s="97"/>
      <c r="I15" s="99" t="s">
        <v>7</v>
      </c>
      <c r="J15" s="99" t="s">
        <v>38</v>
      </c>
      <c r="K15" s="82" t="s">
        <v>39</v>
      </c>
      <c r="L15" s="89" t="s">
        <v>42</v>
      </c>
    </row>
    <row r="16" spans="1:14" s="1" customFormat="1" ht="52.5" customHeight="1">
      <c r="A16" s="96"/>
      <c r="B16" s="96"/>
      <c r="C16" s="96"/>
      <c r="D16" s="96"/>
      <c r="E16" s="2" t="s">
        <v>3</v>
      </c>
      <c r="F16" s="2" t="s">
        <v>4</v>
      </c>
      <c r="G16" s="2" t="s">
        <v>5</v>
      </c>
      <c r="H16" s="2" t="s">
        <v>6</v>
      </c>
      <c r="I16" s="99"/>
      <c r="J16" s="99"/>
      <c r="K16" s="84"/>
      <c r="L16" s="89"/>
      <c r="N16" s="20"/>
    </row>
    <row r="17" spans="1:12" ht="15" customHeight="1">
      <c r="A17" s="5" t="s">
        <v>8</v>
      </c>
      <c r="B17" s="23">
        <f>'Списки 9 классов'!A$28</f>
        <v>25</v>
      </c>
      <c r="C17" s="5"/>
      <c r="D17" s="5">
        <f>'Списки 9 классов'!$D$30</f>
        <v>8</v>
      </c>
      <c r="E17" s="5">
        <f>'Списки 9 классов'!$D$31</f>
        <v>0</v>
      </c>
      <c r="F17" s="5">
        <f>'Списки 9 классов'!$D$32</f>
        <v>0</v>
      </c>
      <c r="G17" s="5">
        <f>'Списки 9 классов'!$D$33</f>
        <v>0</v>
      </c>
      <c r="H17" s="5">
        <f>'Списки 9 классов'!$D$34</f>
        <v>0</v>
      </c>
      <c r="I17" s="8">
        <f aca="true" t="shared" si="4" ref="I17:I24">SUM(E17,F17)/D17*100%</f>
        <v>0</v>
      </c>
      <c r="J17" s="11"/>
      <c r="K17" s="86">
        <f>SUM(E17:H17)</f>
        <v>0</v>
      </c>
      <c r="L17" s="89">
        <f aca="true" t="shared" si="5" ref="L17:L24">D17-SUM(E17:H17)</f>
        <v>8</v>
      </c>
    </row>
    <row r="18" spans="1:12" ht="15" customHeight="1">
      <c r="A18" s="5" t="s">
        <v>9</v>
      </c>
      <c r="B18" s="23">
        <f>'Списки 9 классов'!A$62</f>
        <v>25</v>
      </c>
      <c r="C18" s="5"/>
      <c r="D18" s="5">
        <f>'Списки 9 классов'!$D$64</f>
        <v>7</v>
      </c>
      <c r="E18" s="5">
        <f>'Списки 9 классов'!$D$65</f>
        <v>2</v>
      </c>
      <c r="F18" s="5">
        <f>'Списки 9 классов'!$D$66</f>
        <v>4</v>
      </c>
      <c r="G18" s="5">
        <f>'Списки 9 классов'!$D$67</f>
        <v>1</v>
      </c>
      <c r="H18" s="5">
        <f>'Списки 9 классов'!$D$68</f>
        <v>0</v>
      </c>
      <c r="I18" s="8">
        <f t="shared" si="4"/>
        <v>0.8571428571428571</v>
      </c>
      <c r="J18" s="11"/>
      <c r="K18" s="86">
        <f aca="true" t="shared" si="6" ref="K18:K24">SUM(E18:H18)</f>
        <v>7</v>
      </c>
      <c r="L18" s="89">
        <f t="shared" si="5"/>
        <v>0</v>
      </c>
    </row>
    <row r="19" spans="1:12" ht="15" customHeight="1">
      <c r="A19" s="5" t="s">
        <v>10</v>
      </c>
      <c r="B19" s="23">
        <f>'Списки 9 классов'!A$96</f>
        <v>25</v>
      </c>
      <c r="C19" s="5"/>
      <c r="D19" s="5">
        <f>'Списки 9 классов'!$D$98</f>
        <v>6</v>
      </c>
      <c r="E19" s="5">
        <f>'Списки 9 классов'!$D$99</f>
        <v>4</v>
      </c>
      <c r="F19" s="5">
        <f>'Списки 9 классов'!$D$100</f>
        <v>2</v>
      </c>
      <c r="G19" s="5">
        <f>'Списки 9 классов'!$D$101</f>
        <v>0</v>
      </c>
      <c r="H19" s="5">
        <f>'Списки 9 классов'!$D$102</f>
        <v>0</v>
      </c>
      <c r="I19" s="8">
        <f t="shared" si="4"/>
        <v>1</v>
      </c>
      <c r="J19" s="11"/>
      <c r="K19" s="86">
        <f t="shared" si="6"/>
        <v>6</v>
      </c>
      <c r="L19" s="89">
        <f t="shared" si="5"/>
        <v>0</v>
      </c>
    </row>
    <row r="20" spans="1:12" ht="15" customHeight="1">
      <c r="A20" s="5" t="s">
        <v>11</v>
      </c>
      <c r="B20" s="23">
        <f>'Списки 9 классов'!A$130</f>
        <v>25</v>
      </c>
      <c r="C20" s="5"/>
      <c r="D20" s="5">
        <f>'Списки 9 классов'!$D$132</f>
        <v>0</v>
      </c>
      <c r="E20" s="5">
        <f>'Списки 9 классов'!$D$133</f>
        <v>0</v>
      </c>
      <c r="F20" s="5">
        <f>'Списки 9 классов'!$D$134</f>
        <v>0</v>
      </c>
      <c r="G20" s="5">
        <f>'Списки 9 классов'!$D$135</f>
        <v>0</v>
      </c>
      <c r="H20" s="5">
        <f>'Списки 9 классов'!$D$136</f>
        <v>0</v>
      </c>
      <c r="I20" s="8" t="e">
        <f t="shared" si="4"/>
        <v>#DIV/0!</v>
      </c>
      <c r="J20" s="11"/>
      <c r="K20" s="86">
        <f t="shared" si="6"/>
        <v>0</v>
      </c>
      <c r="L20" s="89">
        <f t="shared" si="5"/>
        <v>0</v>
      </c>
    </row>
    <row r="21" spans="1:12" ht="15" customHeight="1">
      <c r="A21" s="5" t="s">
        <v>12</v>
      </c>
      <c r="B21" s="23">
        <f>'Списки 9 классов'!A$164</f>
        <v>25</v>
      </c>
      <c r="C21" s="5"/>
      <c r="D21" s="5">
        <f>'Списки 9 классов'!$D$166</f>
        <v>1</v>
      </c>
      <c r="E21" s="5">
        <f>'Списки 9 классов'!$D$167</f>
        <v>0</v>
      </c>
      <c r="F21" s="5">
        <f>'Списки 9 классов'!$D$168</f>
        <v>1</v>
      </c>
      <c r="G21" s="5">
        <f>'Списки 9 классов'!$D$169</f>
        <v>0</v>
      </c>
      <c r="H21" s="5">
        <f>'Списки 9 классов'!$D$170</f>
        <v>0</v>
      </c>
      <c r="I21" s="8">
        <f t="shared" si="4"/>
        <v>1</v>
      </c>
      <c r="J21" s="11"/>
      <c r="K21" s="86">
        <f t="shared" si="6"/>
        <v>1</v>
      </c>
      <c r="L21" s="83">
        <f t="shared" si="5"/>
        <v>0</v>
      </c>
    </row>
    <row r="22" spans="1:12" ht="15" customHeight="1">
      <c r="A22" s="5" t="s">
        <v>96</v>
      </c>
      <c r="B22" s="23">
        <f>'Списки 9 классов'!A$198</f>
        <v>25</v>
      </c>
      <c r="C22" s="5"/>
      <c r="D22" s="5">
        <f>'Списки 9 классов'!$D$200</f>
        <v>0</v>
      </c>
      <c r="E22" s="5">
        <f>'Списки 9 классов'!$D$201</f>
        <v>0</v>
      </c>
      <c r="F22" s="5">
        <f>'Списки 9 классов'!$D$202</f>
        <v>0</v>
      </c>
      <c r="G22" s="5">
        <f>'Списки 9 классов'!$D$203</f>
        <v>0</v>
      </c>
      <c r="H22" s="5">
        <f>'Списки 9 классов'!$D$204</f>
        <v>0</v>
      </c>
      <c r="I22" s="8" t="e">
        <f t="shared" si="4"/>
        <v>#DIV/0!</v>
      </c>
      <c r="J22" s="11"/>
      <c r="K22" s="86">
        <f t="shared" si="6"/>
        <v>0</v>
      </c>
      <c r="L22" s="90">
        <f t="shared" si="5"/>
        <v>0</v>
      </c>
    </row>
    <row r="23" spans="1:12" ht="2.25" customHeight="1">
      <c r="A23" s="5"/>
      <c r="B23" s="5"/>
      <c r="C23" s="5"/>
      <c r="D23" s="5"/>
      <c r="E23" s="5"/>
      <c r="F23" s="5"/>
      <c r="G23" s="5"/>
      <c r="H23" s="5"/>
      <c r="I23" s="8"/>
      <c r="J23" s="5"/>
      <c r="K23" s="86"/>
      <c r="L23" s="89"/>
    </row>
    <row r="24" spans="1:12" ht="15" customHeight="1">
      <c r="A24" s="5" t="s">
        <v>27</v>
      </c>
      <c r="B24" s="5">
        <f aca="true" t="shared" si="7" ref="B24:H24">SUM(B17:B22)</f>
        <v>150</v>
      </c>
      <c r="C24" s="5">
        <f t="shared" si="7"/>
        <v>0</v>
      </c>
      <c r="D24" s="5">
        <f t="shared" si="7"/>
        <v>22</v>
      </c>
      <c r="E24" s="5">
        <f t="shared" si="7"/>
        <v>6</v>
      </c>
      <c r="F24" s="5">
        <f t="shared" si="7"/>
        <v>7</v>
      </c>
      <c r="G24" s="5">
        <f t="shared" si="7"/>
        <v>1</v>
      </c>
      <c r="H24" s="5">
        <f t="shared" si="7"/>
        <v>0</v>
      </c>
      <c r="I24" s="8">
        <f t="shared" si="4"/>
        <v>0.5909090909090909</v>
      </c>
      <c r="J24" s="5"/>
      <c r="K24" s="86">
        <f t="shared" si="6"/>
        <v>14</v>
      </c>
      <c r="L24" s="89">
        <f t="shared" si="5"/>
        <v>8</v>
      </c>
    </row>
    <row r="25" spans="1:12" ht="2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87"/>
      <c r="L25" s="89"/>
    </row>
    <row r="26" spans="1:12" ht="22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87"/>
      <c r="L26" s="89"/>
    </row>
    <row r="27" spans="2:12" ht="38.25" customHeight="1">
      <c r="B27" s="103" t="s">
        <v>29</v>
      </c>
      <c r="C27" s="103"/>
      <c r="D27" s="103"/>
      <c r="E27" s="103"/>
      <c r="F27" s="103"/>
      <c r="G27" s="103"/>
      <c r="H27" s="103"/>
      <c r="I27" s="103"/>
      <c r="J27" s="65">
        <v>38875</v>
      </c>
      <c r="K27" s="87"/>
      <c r="L27" s="91"/>
    </row>
    <row r="28" spans="1:12" ht="14.25" customHeight="1">
      <c r="A28" s="96" t="s">
        <v>0</v>
      </c>
      <c r="B28" s="95" t="s">
        <v>1</v>
      </c>
      <c r="C28" s="95" t="s">
        <v>26</v>
      </c>
      <c r="D28" s="95" t="s">
        <v>2</v>
      </c>
      <c r="E28" s="107" t="s">
        <v>43</v>
      </c>
      <c r="F28" s="107"/>
      <c r="G28" s="107"/>
      <c r="H28" s="107"/>
      <c r="I28" s="98" t="s">
        <v>7</v>
      </c>
      <c r="J28" s="99" t="s">
        <v>38</v>
      </c>
      <c r="K28" s="82" t="s">
        <v>39</v>
      </c>
      <c r="L28" s="83" t="s">
        <v>42</v>
      </c>
    </row>
    <row r="29" spans="1:14" s="1" customFormat="1" ht="52.5" customHeight="1">
      <c r="A29" s="96"/>
      <c r="B29" s="96"/>
      <c r="C29" s="96"/>
      <c r="D29" s="96"/>
      <c r="E29" s="2" t="s">
        <v>3</v>
      </c>
      <c r="F29" s="2" t="s">
        <v>4</v>
      </c>
      <c r="G29" s="2" t="s">
        <v>5</v>
      </c>
      <c r="H29" s="2" t="s">
        <v>6</v>
      </c>
      <c r="I29" s="99"/>
      <c r="J29" s="99"/>
      <c r="K29" s="84"/>
      <c r="L29" s="90"/>
      <c r="N29" s="20"/>
    </row>
    <row r="30" spans="1:12" ht="15" customHeight="1">
      <c r="A30" s="5" t="s">
        <v>8</v>
      </c>
      <c r="B30" s="23">
        <f>'Списки 9 классов'!A$28</f>
        <v>25</v>
      </c>
      <c r="C30" s="5"/>
      <c r="D30" s="5">
        <f>'Списки 9 классов'!$E$30</f>
        <v>25</v>
      </c>
      <c r="E30" s="5">
        <f>'Списки 9 классов'!$E$31</f>
        <v>0</v>
      </c>
      <c r="F30" s="5">
        <f>'Списки 9 классов'!$E$32</f>
        <v>0</v>
      </c>
      <c r="G30" s="5">
        <f>'Списки 9 классов'!$E$33</f>
        <v>0</v>
      </c>
      <c r="H30" s="5">
        <f>'Списки 9 классов'!$E$34</f>
        <v>0</v>
      </c>
      <c r="I30" s="8">
        <f aca="true" t="shared" si="8" ref="I30:I35">SUM(E30,F30)/D30*100%</f>
        <v>0</v>
      </c>
      <c r="J30" s="11"/>
      <c r="K30" s="86">
        <f>SUM(E30:H30)</f>
        <v>0</v>
      </c>
      <c r="L30" s="89">
        <f aca="true" t="shared" si="9" ref="L30:L37">D30-SUM(E30:H30)</f>
        <v>25</v>
      </c>
    </row>
    <row r="31" spans="1:12" ht="15" customHeight="1">
      <c r="A31" s="5" t="s">
        <v>9</v>
      </c>
      <c r="B31" s="23">
        <f>'Списки 9 классов'!A$62</f>
        <v>25</v>
      </c>
      <c r="C31" s="5"/>
      <c r="D31" s="5">
        <f>'Списки 9 классов'!$E$64</f>
        <v>25</v>
      </c>
      <c r="E31" s="5">
        <f>'Списки 9 классов'!$E$65</f>
        <v>2</v>
      </c>
      <c r="F31" s="5">
        <f>'Списки 9 классов'!$E$66</f>
        <v>18</v>
      </c>
      <c r="G31" s="5">
        <f>'Списки 9 классов'!$E$67</f>
        <v>5</v>
      </c>
      <c r="H31" s="5">
        <f>'Списки 9 классов'!$E$68</f>
        <v>0</v>
      </c>
      <c r="I31" s="8">
        <f t="shared" si="8"/>
        <v>0.8</v>
      </c>
      <c r="J31" s="11"/>
      <c r="K31" s="86">
        <f>SUM(E31:H31)</f>
        <v>25</v>
      </c>
      <c r="L31" s="89">
        <f>D31-SUM(E31:H31)</f>
        <v>0</v>
      </c>
    </row>
    <row r="32" spans="1:12" ht="15" customHeight="1">
      <c r="A32" s="5" t="s">
        <v>10</v>
      </c>
      <c r="B32" s="23">
        <f>'Списки 9 классов'!A$96</f>
        <v>25</v>
      </c>
      <c r="C32" s="5"/>
      <c r="D32" s="5">
        <f>'Списки 9 классов'!$E$98</f>
        <v>25</v>
      </c>
      <c r="E32" s="5">
        <f>'Списки 9 классов'!$E$99</f>
        <v>1</v>
      </c>
      <c r="F32" s="5">
        <f>'Списки 9 классов'!$E$100</f>
        <v>13</v>
      </c>
      <c r="G32" s="5">
        <f>'Списки 9 классов'!$E$101</f>
        <v>11</v>
      </c>
      <c r="H32" s="5">
        <f>'Списки 9 классов'!$E$102</f>
        <v>0</v>
      </c>
      <c r="I32" s="8">
        <f t="shared" si="8"/>
        <v>0.56</v>
      </c>
      <c r="J32" s="11"/>
      <c r="K32" s="86">
        <f aca="true" t="shared" si="10" ref="K32:K37">SUM(E32:H32)</f>
        <v>25</v>
      </c>
      <c r="L32" s="89">
        <f t="shared" si="9"/>
        <v>0</v>
      </c>
    </row>
    <row r="33" spans="1:12" ht="15" customHeight="1">
      <c r="A33" s="5" t="s">
        <v>11</v>
      </c>
      <c r="B33" s="23">
        <f>'Списки 9 классов'!A$130</f>
        <v>25</v>
      </c>
      <c r="C33" s="5"/>
      <c r="D33" s="5">
        <f>'Списки 9 классов'!$E$132</f>
        <v>18</v>
      </c>
      <c r="E33" s="5">
        <f>'Списки 9 классов'!$E$133</f>
        <v>0</v>
      </c>
      <c r="F33" s="5">
        <f>'Списки 9 классов'!$E$134</f>
        <v>9</v>
      </c>
      <c r="G33" s="5">
        <f>'Списки 9 классов'!$E$135</f>
        <v>9</v>
      </c>
      <c r="H33" s="5">
        <f>'Списки 9 классов'!$E$136</f>
        <v>0</v>
      </c>
      <c r="I33" s="8">
        <f t="shared" si="8"/>
        <v>0.5</v>
      </c>
      <c r="J33" s="11"/>
      <c r="K33" s="86">
        <f t="shared" si="10"/>
        <v>18</v>
      </c>
      <c r="L33" s="89">
        <f t="shared" si="9"/>
        <v>0</v>
      </c>
    </row>
    <row r="34" spans="1:12" ht="15" customHeight="1">
      <c r="A34" s="5" t="s">
        <v>12</v>
      </c>
      <c r="B34" s="23">
        <f>'Списки 9 классов'!A$164</f>
        <v>25</v>
      </c>
      <c r="C34" s="5"/>
      <c r="D34" s="5">
        <f>'Списки 9 классов'!$E$166</f>
        <v>21</v>
      </c>
      <c r="E34" s="5">
        <f>'Списки 9 классов'!$E$167</f>
        <v>0</v>
      </c>
      <c r="F34" s="5">
        <f>'Списки 9 классов'!$E$168</f>
        <v>7</v>
      </c>
      <c r="G34" s="5">
        <f>'Списки 9 классов'!$E$169</f>
        <v>14</v>
      </c>
      <c r="H34" s="5">
        <f>'Списки 9 классов'!$E$170</f>
        <v>0</v>
      </c>
      <c r="I34" s="8">
        <f t="shared" si="8"/>
        <v>0.3333333333333333</v>
      </c>
      <c r="J34" s="11"/>
      <c r="K34" s="86">
        <f t="shared" si="10"/>
        <v>21</v>
      </c>
      <c r="L34" s="89">
        <f t="shared" si="9"/>
        <v>0</v>
      </c>
    </row>
    <row r="35" spans="1:14" ht="15" customHeight="1">
      <c r="A35" s="5" t="s">
        <v>96</v>
      </c>
      <c r="B35" s="23">
        <f>'Списки 9 классов'!A$198</f>
        <v>25</v>
      </c>
      <c r="C35" s="5"/>
      <c r="D35" s="5">
        <f>'Списки 9 классов'!$E$200</f>
        <v>24</v>
      </c>
      <c r="E35" s="5">
        <f>'Списки 9 классов'!$E$201</f>
        <v>0</v>
      </c>
      <c r="F35" s="5">
        <f>'Списки 9 классов'!$E$202</f>
        <v>0</v>
      </c>
      <c r="G35" s="5">
        <f>'Списки 9 классов'!$E$203</f>
        <v>3</v>
      </c>
      <c r="H35" s="5">
        <f>'Списки 9 классов'!$E$204</f>
        <v>0</v>
      </c>
      <c r="I35" s="8">
        <f t="shared" si="8"/>
        <v>0</v>
      </c>
      <c r="J35" s="11"/>
      <c r="K35" s="86">
        <f t="shared" si="10"/>
        <v>3</v>
      </c>
      <c r="L35" s="89">
        <f t="shared" si="9"/>
        <v>21</v>
      </c>
      <c r="N35" s="76"/>
    </row>
    <row r="36" spans="1:12" ht="2.25" customHeight="1">
      <c r="A36" s="5"/>
      <c r="B36" s="5"/>
      <c r="C36" s="5"/>
      <c r="D36" s="5"/>
      <c r="E36" s="5"/>
      <c r="F36" s="5"/>
      <c r="G36" s="5"/>
      <c r="H36" s="5"/>
      <c r="I36" s="8"/>
      <c r="J36" s="5"/>
      <c r="K36" s="86"/>
      <c r="L36" s="89">
        <f t="shared" si="9"/>
        <v>0</v>
      </c>
    </row>
    <row r="37" spans="1:12" ht="15" customHeight="1">
      <c r="A37" s="5" t="s">
        <v>27</v>
      </c>
      <c r="B37" s="5">
        <f aca="true" t="shared" si="11" ref="B37:H37">SUM(B30:B35)</f>
        <v>150</v>
      </c>
      <c r="C37" s="5">
        <f t="shared" si="11"/>
        <v>0</v>
      </c>
      <c r="D37" s="5">
        <f t="shared" si="11"/>
        <v>138</v>
      </c>
      <c r="E37" s="5">
        <f t="shared" si="11"/>
        <v>3</v>
      </c>
      <c r="F37" s="5">
        <f t="shared" si="11"/>
        <v>47</v>
      </c>
      <c r="G37" s="5">
        <f t="shared" si="11"/>
        <v>42</v>
      </c>
      <c r="H37" s="5">
        <f t="shared" si="11"/>
        <v>0</v>
      </c>
      <c r="I37" s="8">
        <f>SUM(E37,F37)/D37*100%</f>
        <v>0.36231884057971014</v>
      </c>
      <c r="J37" s="5"/>
      <c r="K37" s="86">
        <f t="shared" si="10"/>
        <v>92</v>
      </c>
      <c r="L37" s="89">
        <f t="shared" si="9"/>
        <v>46</v>
      </c>
    </row>
    <row r="38" spans="1:12" ht="2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87"/>
      <c r="L38" s="91"/>
    </row>
    <row r="39" spans="1:12" ht="21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87"/>
      <c r="L39" s="91"/>
    </row>
    <row r="40" spans="2:12" ht="38.25" customHeight="1">
      <c r="B40" s="103" t="s">
        <v>29</v>
      </c>
      <c r="C40" s="103"/>
      <c r="D40" s="103"/>
      <c r="E40" s="103"/>
      <c r="F40" s="103"/>
      <c r="G40" s="103"/>
      <c r="H40" s="103"/>
      <c r="I40" s="103"/>
      <c r="J40" s="65">
        <v>38875</v>
      </c>
      <c r="K40" s="87"/>
      <c r="L40" s="91"/>
    </row>
    <row r="41" spans="1:12" ht="14.25" customHeight="1">
      <c r="A41" s="96" t="s">
        <v>0</v>
      </c>
      <c r="B41" s="95" t="s">
        <v>1</v>
      </c>
      <c r="C41" s="95" t="s">
        <v>26</v>
      </c>
      <c r="D41" s="95" t="s">
        <v>2</v>
      </c>
      <c r="E41" s="107" t="s">
        <v>44</v>
      </c>
      <c r="F41" s="107"/>
      <c r="G41" s="107"/>
      <c r="H41" s="107"/>
      <c r="I41" s="98" t="s">
        <v>7</v>
      </c>
      <c r="J41" s="99" t="s">
        <v>38</v>
      </c>
      <c r="K41" s="82" t="s">
        <v>39</v>
      </c>
      <c r="L41" s="83" t="s">
        <v>42</v>
      </c>
    </row>
    <row r="42" spans="1:14" s="1" customFormat="1" ht="52.5" customHeight="1">
      <c r="A42" s="96"/>
      <c r="B42" s="96"/>
      <c r="C42" s="96"/>
      <c r="D42" s="96"/>
      <c r="E42" s="2" t="s">
        <v>3</v>
      </c>
      <c r="F42" s="2" t="s">
        <v>4</v>
      </c>
      <c r="G42" s="2" t="s">
        <v>5</v>
      </c>
      <c r="H42" s="2" t="s">
        <v>6</v>
      </c>
      <c r="I42" s="99"/>
      <c r="J42" s="99"/>
      <c r="K42" s="84"/>
      <c r="L42" s="90"/>
      <c r="N42" s="20"/>
    </row>
    <row r="43" spans="1:12" ht="15" customHeight="1">
      <c r="A43" s="5" t="s">
        <v>8</v>
      </c>
      <c r="B43" s="23">
        <f>'Списки 9 классов'!A$28</f>
        <v>25</v>
      </c>
      <c r="C43" s="5"/>
      <c r="D43" s="5">
        <f>'Списки 9 классов'!$F$30</f>
        <v>25</v>
      </c>
      <c r="E43" s="5">
        <f>'Списки 9 классов'!$F$31</f>
        <v>0</v>
      </c>
      <c r="F43" s="5">
        <f>'Списки 9 классов'!$F$32</f>
        <v>0</v>
      </c>
      <c r="G43" s="5">
        <f>'Списки 9 классов'!$F$33</f>
        <v>0</v>
      </c>
      <c r="H43" s="5">
        <f>'Списки 9 классов'!$F$34</f>
        <v>0</v>
      </c>
      <c r="I43" s="8">
        <f aca="true" t="shared" si="12" ref="I43:I48">SUM(E43,F43)/D43*100%</f>
        <v>0</v>
      </c>
      <c r="J43" s="11"/>
      <c r="K43" s="86">
        <f aca="true" t="shared" si="13" ref="K43:K48">SUM(E43:H43)</f>
        <v>0</v>
      </c>
      <c r="L43" s="89">
        <f aca="true" t="shared" si="14" ref="L43:L50">D43-SUM(E43:H43)</f>
        <v>25</v>
      </c>
    </row>
    <row r="44" spans="1:12" ht="15" customHeight="1">
      <c r="A44" s="5" t="s">
        <v>9</v>
      </c>
      <c r="B44" s="23">
        <f>'Списки 9 классов'!A$62</f>
        <v>25</v>
      </c>
      <c r="C44" s="5"/>
      <c r="D44" s="5">
        <f>'Списки 9 классов'!$F$64</f>
        <v>25</v>
      </c>
      <c r="E44" s="5">
        <f>'Списки 9 классов'!$F$65</f>
        <v>1</v>
      </c>
      <c r="F44" s="5">
        <f>'Списки 9 классов'!$F$66</f>
        <v>15</v>
      </c>
      <c r="G44" s="5">
        <f>'Списки 9 классов'!$F$67</f>
        <v>9</v>
      </c>
      <c r="H44" s="5">
        <f>'Списки 9 классов'!$F$68</f>
        <v>0</v>
      </c>
      <c r="I44" s="8">
        <f>SUM(E31,F31)/D44*100%</f>
        <v>0.8</v>
      </c>
      <c r="J44" s="11"/>
      <c r="K44" s="86">
        <f t="shared" si="13"/>
        <v>25</v>
      </c>
      <c r="L44" s="89">
        <f t="shared" si="14"/>
        <v>0</v>
      </c>
    </row>
    <row r="45" spans="1:12" ht="15" customHeight="1">
      <c r="A45" s="5" t="s">
        <v>10</v>
      </c>
      <c r="B45" s="23">
        <f>'Списки 9 классов'!A$96</f>
        <v>25</v>
      </c>
      <c r="C45" s="5"/>
      <c r="D45" s="5">
        <f>'Списки 9 классов'!$F$98</f>
        <v>25</v>
      </c>
      <c r="E45" s="5">
        <f>'Списки 9 классов'!$F$99</f>
        <v>2</v>
      </c>
      <c r="F45" s="5">
        <f>'Списки 9 классов'!$F$100</f>
        <v>13</v>
      </c>
      <c r="G45" s="5">
        <f>'Списки 9 классов'!$F$101</f>
        <v>10</v>
      </c>
      <c r="H45" s="5">
        <f>'Списки 9 классов'!$F$102</f>
        <v>0</v>
      </c>
      <c r="I45" s="8">
        <f t="shared" si="12"/>
        <v>0.6</v>
      </c>
      <c r="J45" s="11"/>
      <c r="K45" s="86">
        <f t="shared" si="13"/>
        <v>25</v>
      </c>
      <c r="L45" s="89">
        <f t="shared" si="14"/>
        <v>0</v>
      </c>
    </row>
    <row r="46" spans="1:12" ht="15" customHeight="1">
      <c r="A46" s="5" t="s">
        <v>11</v>
      </c>
      <c r="B46" s="23">
        <f>'Списки 9 классов'!A$130</f>
        <v>25</v>
      </c>
      <c r="C46" s="5"/>
      <c r="D46" s="5">
        <f>'Списки 9 классов'!$F$132</f>
        <v>18</v>
      </c>
      <c r="E46" s="5">
        <f>'Списки 9 классов'!$F$133</f>
        <v>0</v>
      </c>
      <c r="F46" s="5">
        <f>'Списки 9 классов'!$F$134</f>
        <v>3</v>
      </c>
      <c r="G46" s="5">
        <f>'Списки 9 классов'!$F$135</f>
        <v>15</v>
      </c>
      <c r="H46" s="5">
        <f>'Списки 9 классов'!$F$136</f>
        <v>0</v>
      </c>
      <c r="I46" s="8">
        <f t="shared" si="12"/>
        <v>0.16666666666666666</v>
      </c>
      <c r="J46" s="11"/>
      <c r="K46" s="86">
        <f t="shared" si="13"/>
        <v>18</v>
      </c>
      <c r="L46" s="89">
        <f t="shared" si="14"/>
        <v>0</v>
      </c>
    </row>
    <row r="47" spans="1:12" ht="15" customHeight="1">
      <c r="A47" s="5" t="s">
        <v>12</v>
      </c>
      <c r="B47" s="23">
        <f>'Списки 9 классов'!A$164</f>
        <v>25</v>
      </c>
      <c r="C47" s="5"/>
      <c r="D47" s="5">
        <f>'Списки 9 классов'!$F$166</f>
        <v>21</v>
      </c>
      <c r="E47" s="5">
        <f>'Списки 9 классов'!$F$167</f>
        <v>1</v>
      </c>
      <c r="F47" s="5">
        <f>'Списки 9 классов'!$F$168</f>
        <v>7</v>
      </c>
      <c r="G47" s="5">
        <f>'Списки 9 классов'!$F$169</f>
        <v>13</v>
      </c>
      <c r="H47" s="5">
        <f>'Списки 9 классов'!$F$170</f>
        <v>0</v>
      </c>
      <c r="I47" s="8">
        <f t="shared" si="12"/>
        <v>0.38095238095238093</v>
      </c>
      <c r="J47" s="11"/>
      <c r="K47" s="86">
        <f t="shared" si="13"/>
        <v>21</v>
      </c>
      <c r="L47" s="89">
        <f t="shared" si="14"/>
        <v>0</v>
      </c>
    </row>
    <row r="48" spans="1:12" ht="15" customHeight="1">
      <c r="A48" s="5" t="s">
        <v>96</v>
      </c>
      <c r="B48" s="23">
        <f>'Списки 9 классов'!A$198</f>
        <v>25</v>
      </c>
      <c r="C48" s="5"/>
      <c r="D48" s="5">
        <f>'Списки 9 классов'!$F$200</f>
        <v>24</v>
      </c>
      <c r="E48" s="5">
        <f>'Списки 9 классов'!$F$201</f>
        <v>0</v>
      </c>
      <c r="F48" s="5">
        <f>'Списки 9 классов'!$F$202</f>
        <v>0</v>
      </c>
      <c r="G48" s="5">
        <f>'Списки 9 классов'!$F$203</f>
        <v>3</v>
      </c>
      <c r="H48" s="5">
        <f>'Списки 9 классов'!$F$204</f>
        <v>0</v>
      </c>
      <c r="I48" s="8">
        <f t="shared" si="12"/>
        <v>0</v>
      </c>
      <c r="J48" s="11"/>
      <c r="K48" s="86">
        <f t="shared" si="13"/>
        <v>3</v>
      </c>
      <c r="L48" s="89">
        <f t="shared" si="14"/>
        <v>21</v>
      </c>
    </row>
    <row r="49" spans="1:12" ht="2.25" customHeight="1">
      <c r="A49" s="5"/>
      <c r="B49" s="5"/>
      <c r="C49" s="5"/>
      <c r="D49" s="5"/>
      <c r="E49" s="5"/>
      <c r="F49" s="5"/>
      <c r="G49" s="5"/>
      <c r="H49" s="5"/>
      <c r="I49" s="8"/>
      <c r="J49" s="5"/>
      <c r="K49" s="86"/>
      <c r="L49" s="89"/>
    </row>
    <row r="50" spans="1:12" ht="15" customHeight="1">
      <c r="A50" s="5" t="s">
        <v>27</v>
      </c>
      <c r="B50" s="5">
        <f aca="true" t="shared" si="15" ref="B50:H50">SUM(B43:B48)</f>
        <v>150</v>
      </c>
      <c r="C50" s="5">
        <f t="shared" si="15"/>
        <v>0</v>
      </c>
      <c r="D50" s="5">
        <f t="shared" si="15"/>
        <v>138</v>
      </c>
      <c r="E50" s="5">
        <f t="shared" si="15"/>
        <v>4</v>
      </c>
      <c r="F50" s="5">
        <f t="shared" si="15"/>
        <v>38</v>
      </c>
      <c r="G50" s="5">
        <f t="shared" si="15"/>
        <v>50</v>
      </c>
      <c r="H50" s="5">
        <f t="shared" si="15"/>
        <v>0</v>
      </c>
      <c r="I50" s="8">
        <f>SUM(E50,F50)/D50*100%</f>
        <v>0.30434782608695654</v>
      </c>
      <c r="J50" s="5"/>
      <c r="K50" s="86">
        <f>SUM(E50:H50)</f>
        <v>92</v>
      </c>
      <c r="L50" s="89">
        <f t="shared" si="14"/>
        <v>46</v>
      </c>
    </row>
    <row r="51" spans="1:12" ht="1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87"/>
      <c r="L51" s="91"/>
    </row>
    <row r="52" spans="1:12" ht="21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87"/>
      <c r="L52" s="91"/>
    </row>
    <row r="53" spans="2:12" ht="46.5" customHeight="1">
      <c r="B53" s="108" t="s">
        <v>17</v>
      </c>
      <c r="C53" s="108"/>
      <c r="D53" s="108"/>
      <c r="E53" s="108"/>
      <c r="F53" s="108"/>
      <c r="G53" s="108"/>
      <c r="H53" s="108"/>
      <c r="I53" s="108"/>
      <c r="J53" s="64" t="s">
        <v>116</v>
      </c>
      <c r="K53" s="87"/>
      <c r="L53" s="91"/>
    </row>
    <row r="54" spans="1:12" ht="2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87"/>
      <c r="L54" s="83"/>
    </row>
    <row r="55" spans="1:12" ht="14.25" customHeight="1">
      <c r="A55" s="96" t="s">
        <v>0</v>
      </c>
      <c r="B55" s="95" t="s">
        <v>1</v>
      </c>
      <c r="C55" s="95" t="s">
        <v>26</v>
      </c>
      <c r="D55" s="95" t="s">
        <v>2</v>
      </c>
      <c r="E55" s="97" t="s">
        <v>25</v>
      </c>
      <c r="F55" s="97"/>
      <c r="G55" s="97"/>
      <c r="H55" s="97"/>
      <c r="I55" s="98" t="s">
        <v>7</v>
      </c>
      <c r="J55" s="99" t="s">
        <v>38</v>
      </c>
      <c r="K55" s="82" t="s">
        <v>39</v>
      </c>
      <c r="L55" s="83" t="s">
        <v>42</v>
      </c>
    </row>
    <row r="56" spans="1:14" s="1" customFormat="1" ht="52.5" customHeight="1">
      <c r="A56" s="96"/>
      <c r="B56" s="96"/>
      <c r="C56" s="96"/>
      <c r="D56" s="96"/>
      <c r="E56" s="2" t="s">
        <v>3</v>
      </c>
      <c r="F56" s="2" t="s">
        <v>4</v>
      </c>
      <c r="G56" s="2" t="s">
        <v>5</v>
      </c>
      <c r="H56" s="2" t="s">
        <v>6</v>
      </c>
      <c r="I56" s="99"/>
      <c r="J56" s="99"/>
      <c r="K56" s="84"/>
      <c r="L56" s="90"/>
      <c r="N56" s="20"/>
    </row>
    <row r="57" spans="1:12" ht="15" customHeight="1">
      <c r="A57" s="5" t="s">
        <v>8</v>
      </c>
      <c r="B57" s="23">
        <f>'Списки 9 классов'!A$28</f>
        <v>25</v>
      </c>
      <c r="C57" s="5"/>
      <c r="D57" s="5">
        <f>'Списки 9 классов'!$G$30</f>
        <v>5</v>
      </c>
      <c r="E57" s="5">
        <f>'Списки 9 классов'!$G$31</f>
        <v>0</v>
      </c>
      <c r="F57" s="5">
        <f>'Списки 9 классов'!$G$32</f>
        <v>0</v>
      </c>
      <c r="G57" s="5">
        <f>'Списки 9 классов'!$G$33</f>
        <v>0</v>
      </c>
      <c r="H57" s="5">
        <f>'Списки 9 классов'!$G$34</f>
        <v>0</v>
      </c>
      <c r="I57" s="8">
        <f>SUM(E57,F57)/D57*100%</f>
        <v>0</v>
      </c>
      <c r="J57" s="11"/>
      <c r="K57" s="86">
        <f aca="true" t="shared" si="16" ref="K57:K62">SUM(E57:H57)</f>
        <v>0</v>
      </c>
      <c r="L57" s="89">
        <f aca="true" t="shared" si="17" ref="L57:L64">D57-SUM(E57:H57)</f>
        <v>5</v>
      </c>
    </row>
    <row r="58" spans="1:12" ht="15" customHeight="1">
      <c r="A58" s="5" t="s">
        <v>9</v>
      </c>
      <c r="B58" s="23">
        <f>'Списки 9 классов'!A$62</f>
        <v>25</v>
      </c>
      <c r="C58" s="5"/>
      <c r="D58" s="5">
        <f>'Списки 9 классов'!$G$64</f>
        <v>0</v>
      </c>
      <c r="E58" s="5">
        <f>'Списки 9 классов'!$G$65</f>
        <v>0</v>
      </c>
      <c r="F58" s="5">
        <f>'Списки 9 классов'!$G$66</f>
        <v>0</v>
      </c>
      <c r="G58" s="5">
        <f>'Списки 9 классов'!$G$67</f>
        <v>0</v>
      </c>
      <c r="H58" s="5">
        <f>'Списки 9 классов'!$G$68</f>
        <v>0</v>
      </c>
      <c r="I58" s="8" t="e">
        <f>SUM(E31,F31)/D58*100%</f>
        <v>#DIV/0!</v>
      </c>
      <c r="J58" s="11"/>
      <c r="K58" s="86">
        <f t="shared" si="16"/>
        <v>0</v>
      </c>
      <c r="L58" s="89">
        <f t="shared" si="17"/>
        <v>0</v>
      </c>
    </row>
    <row r="59" spans="1:12" ht="15" customHeight="1">
      <c r="A59" s="5" t="s">
        <v>10</v>
      </c>
      <c r="B59" s="23">
        <f>'Списки 9 классов'!A$96</f>
        <v>25</v>
      </c>
      <c r="C59" s="5"/>
      <c r="D59" s="5">
        <f>'Списки 9 классов'!$G$98</f>
        <v>17</v>
      </c>
      <c r="E59" s="5">
        <f>'Списки 9 классов'!$G$99</f>
        <v>4</v>
      </c>
      <c r="F59" s="5">
        <f>'Списки 9 классов'!$G$100</f>
        <v>4</v>
      </c>
      <c r="G59" s="5">
        <f>'Списки 9 классов'!$G$101</f>
        <v>9</v>
      </c>
      <c r="H59" s="5">
        <f>'Списки 9 классов'!$G$102</f>
        <v>0</v>
      </c>
      <c r="I59" s="8">
        <f>SUM(E59,F59)/D59*100%</f>
        <v>0.47058823529411764</v>
      </c>
      <c r="J59" s="11"/>
      <c r="K59" s="86">
        <f t="shared" si="16"/>
        <v>17</v>
      </c>
      <c r="L59" s="89">
        <f t="shared" si="17"/>
        <v>0</v>
      </c>
    </row>
    <row r="60" spans="1:12" ht="15" customHeight="1">
      <c r="A60" s="5" t="s">
        <v>11</v>
      </c>
      <c r="B60" s="23">
        <f>'Списки 9 классов'!A$130</f>
        <v>25</v>
      </c>
      <c r="C60" s="5"/>
      <c r="D60" s="5">
        <f>'Списки 9 классов'!$G$132</f>
        <v>4</v>
      </c>
      <c r="E60" s="5">
        <f>'Списки 9 классов'!$G$133</f>
        <v>0</v>
      </c>
      <c r="F60" s="5">
        <f>'Списки 9 классов'!$G$134</f>
        <v>2</v>
      </c>
      <c r="G60" s="5">
        <f>'Списки 9 классов'!$G$135</f>
        <v>2</v>
      </c>
      <c r="H60" s="5">
        <f>'Списки 9 классов'!$H$137</f>
        <v>0</v>
      </c>
      <c r="I60" s="8">
        <f>SUM(E60,F60)/D60*100%</f>
        <v>0.5</v>
      </c>
      <c r="J60" s="11"/>
      <c r="K60" s="86">
        <f t="shared" si="16"/>
        <v>4</v>
      </c>
      <c r="L60" s="89">
        <f t="shared" si="17"/>
        <v>0</v>
      </c>
    </row>
    <row r="61" spans="1:12" ht="15" customHeight="1">
      <c r="A61" s="5" t="s">
        <v>12</v>
      </c>
      <c r="B61" s="23">
        <f>'Списки 9 классов'!A$164</f>
        <v>25</v>
      </c>
      <c r="C61" s="5"/>
      <c r="D61" s="5">
        <f>'Списки 9 классов'!$G$166</f>
        <v>1</v>
      </c>
      <c r="E61" s="5">
        <f>'Списки 9 классов'!$G$167</f>
        <v>0</v>
      </c>
      <c r="F61" s="5">
        <f>'Списки 9 классов'!$G$168</f>
        <v>0</v>
      </c>
      <c r="G61" s="5">
        <f>'Списки 9 классов'!$G$169</f>
        <v>1</v>
      </c>
      <c r="H61" s="5">
        <f>'Списки 9 классов'!$G$170</f>
        <v>0</v>
      </c>
      <c r="I61" s="8">
        <f>SUM(E61,F61)/D61*100%</f>
        <v>0</v>
      </c>
      <c r="J61" s="11"/>
      <c r="K61" s="86">
        <f t="shared" si="16"/>
        <v>1</v>
      </c>
      <c r="L61" s="89">
        <f t="shared" si="17"/>
        <v>0</v>
      </c>
    </row>
    <row r="62" spans="1:12" ht="15" customHeight="1">
      <c r="A62" s="5" t="s">
        <v>96</v>
      </c>
      <c r="B62" s="23">
        <f>'Списки 9 классов'!A$198</f>
        <v>25</v>
      </c>
      <c r="C62" s="5"/>
      <c r="D62" s="5">
        <f>'Списки 9 классов'!$G$200</f>
        <v>5</v>
      </c>
      <c r="E62" s="5">
        <f>'Списки 9 классов'!$G$201</f>
        <v>0</v>
      </c>
      <c r="F62" s="5">
        <f>'Списки 9 классов'!$G$202</f>
        <v>1</v>
      </c>
      <c r="G62" s="5">
        <f>'Списки 9 классов'!$G$203</f>
        <v>3</v>
      </c>
      <c r="H62" s="5">
        <f>'Списки 9 классов'!$G$204</f>
        <v>1</v>
      </c>
      <c r="I62" s="8">
        <f>SUM(E62,F62)/D62*100%</f>
        <v>0.2</v>
      </c>
      <c r="J62" s="11"/>
      <c r="K62" s="86">
        <f t="shared" si="16"/>
        <v>5</v>
      </c>
      <c r="L62" s="89">
        <f t="shared" si="17"/>
        <v>0</v>
      </c>
    </row>
    <row r="63" spans="1:12" ht="2.25" customHeight="1">
      <c r="A63" s="5"/>
      <c r="B63" s="5"/>
      <c r="C63" s="5"/>
      <c r="D63" s="5"/>
      <c r="E63" s="5"/>
      <c r="F63" s="5"/>
      <c r="G63" s="5"/>
      <c r="H63" s="5"/>
      <c r="I63" s="8"/>
      <c r="J63" s="5"/>
      <c r="K63" s="86"/>
      <c r="L63" s="89"/>
    </row>
    <row r="64" spans="1:12" ht="15" customHeight="1">
      <c r="A64" s="5" t="s">
        <v>27</v>
      </c>
      <c r="B64" s="5">
        <f aca="true" t="shared" si="18" ref="B64:H64">SUM(B57:B62)</f>
        <v>150</v>
      </c>
      <c r="C64" s="5">
        <f t="shared" si="18"/>
        <v>0</v>
      </c>
      <c r="D64" s="5">
        <f t="shared" si="18"/>
        <v>32</v>
      </c>
      <c r="E64" s="5">
        <f t="shared" si="18"/>
        <v>4</v>
      </c>
      <c r="F64" s="5">
        <f t="shared" si="18"/>
        <v>7</v>
      </c>
      <c r="G64" s="5">
        <f t="shared" si="18"/>
        <v>15</v>
      </c>
      <c r="H64" s="5">
        <f t="shared" si="18"/>
        <v>1</v>
      </c>
      <c r="I64" s="8">
        <f>SUM(E64,F64)/D64*100%</f>
        <v>0.34375</v>
      </c>
      <c r="J64" s="5"/>
      <c r="K64" s="86">
        <f>SUM(E64:H64)</f>
        <v>27</v>
      </c>
      <c r="L64" s="89">
        <f t="shared" si="17"/>
        <v>5</v>
      </c>
    </row>
    <row r="65" spans="1:12" ht="1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87"/>
      <c r="L65" s="91"/>
    </row>
    <row r="66" spans="1:12" ht="21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87"/>
      <c r="L66" s="91"/>
    </row>
    <row r="67" spans="2:12" ht="18.75">
      <c r="B67" s="106" t="s">
        <v>114</v>
      </c>
      <c r="C67" s="106"/>
      <c r="D67" s="106"/>
      <c r="E67" s="106"/>
      <c r="F67" s="106"/>
      <c r="G67" s="106"/>
      <c r="H67" s="106"/>
      <c r="I67" s="106"/>
      <c r="J67" s="9">
        <v>38888</v>
      </c>
      <c r="K67" s="87"/>
      <c r="L67" s="91"/>
    </row>
    <row r="68" spans="1:12" ht="2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87"/>
      <c r="L68" s="83"/>
    </row>
    <row r="69" spans="1:12" ht="14.25" customHeight="1">
      <c r="A69" s="96" t="s">
        <v>0</v>
      </c>
      <c r="B69" s="95" t="s">
        <v>1</v>
      </c>
      <c r="C69" s="95" t="s">
        <v>26</v>
      </c>
      <c r="D69" s="95" t="s">
        <v>2</v>
      </c>
      <c r="E69" s="97" t="s">
        <v>25</v>
      </c>
      <c r="F69" s="97"/>
      <c r="G69" s="97"/>
      <c r="H69" s="97"/>
      <c r="I69" s="98" t="s">
        <v>7</v>
      </c>
      <c r="J69" s="99" t="s">
        <v>38</v>
      </c>
      <c r="K69" s="82" t="s">
        <v>39</v>
      </c>
      <c r="L69" s="83" t="s">
        <v>42</v>
      </c>
    </row>
    <row r="70" spans="1:14" s="1" customFormat="1" ht="52.5" customHeight="1">
      <c r="A70" s="96"/>
      <c r="B70" s="96"/>
      <c r="C70" s="96"/>
      <c r="D70" s="96"/>
      <c r="E70" s="2" t="s">
        <v>3</v>
      </c>
      <c r="F70" s="2" t="s">
        <v>4</v>
      </c>
      <c r="G70" s="2" t="s">
        <v>5</v>
      </c>
      <c r="H70" s="2" t="s">
        <v>6</v>
      </c>
      <c r="I70" s="99"/>
      <c r="J70" s="99"/>
      <c r="K70" s="84"/>
      <c r="L70" s="90"/>
      <c r="N70" s="20"/>
    </row>
    <row r="71" spans="1:12" ht="15" customHeight="1">
      <c r="A71" s="5" t="s">
        <v>8</v>
      </c>
      <c r="B71" s="23">
        <f>'Списки 9 классов'!A$28</f>
        <v>25</v>
      </c>
      <c r="C71" s="5"/>
      <c r="D71" s="5">
        <f>'Списки 9 классов'!$H$30</f>
        <v>0</v>
      </c>
      <c r="E71" s="5">
        <f>'Списки 9 классов'!$H$31</f>
        <v>0</v>
      </c>
      <c r="F71" s="5">
        <f>'Списки 9 классов'!$H$32</f>
        <v>0</v>
      </c>
      <c r="G71" s="5">
        <f>'Списки 9 классов'!$H$33</f>
        <v>0</v>
      </c>
      <c r="H71" s="5">
        <f>'Списки 9 классов'!$H$34</f>
        <v>0</v>
      </c>
      <c r="I71" s="8" t="e">
        <f aca="true" t="shared" si="19" ref="I71:I76">SUM(E71,F71)/D71*100%</f>
        <v>#DIV/0!</v>
      </c>
      <c r="J71" s="11"/>
      <c r="K71" s="86">
        <f aca="true" t="shared" si="20" ref="K71:K76">SUM(E71:H71)</f>
        <v>0</v>
      </c>
      <c r="L71" s="89">
        <f aca="true" t="shared" si="21" ref="L71:L78">D71-SUM(E71:H71)</f>
        <v>0</v>
      </c>
    </row>
    <row r="72" spans="1:12" ht="15" customHeight="1">
      <c r="A72" s="5" t="s">
        <v>9</v>
      </c>
      <c r="B72" s="23">
        <f>'Списки 9 классов'!A$62</f>
        <v>25</v>
      </c>
      <c r="C72" s="5"/>
      <c r="D72" s="5">
        <f>'Списки 9 классов'!$H$64</f>
        <v>2</v>
      </c>
      <c r="E72" s="5">
        <f>'Списки 9 классов'!$H$65</f>
        <v>0</v>
      </c>
      <c r="F72" s="5">
        <f>'Списки 9 классов'!$H$66</f>
        <v>2</v>
      </c>
      <c r="G72" s="5">
        <f>'Списки 9 классов'!$H$67</f>
        <v>0</v>
      </c>
      <c r="H72" s="5">
        <f>'Списки 9 классов'!$H$68</f>
        <v>0</v>
      </c>
      <c r="I72" s="8">
        <f t="shared" si="19"/>
        <v>1</v>
      </c>
      <c r="J72" s="11"/>
      <c r="K72" s="86">
        <f t="shared" si="20"/>
        <v>2</v>
      </c>
      <c r="L72" s="89">
        <f t="shared" si="21"/>
        <v>0</v>
      </c>
    </row>
    <row r="73" spans="1:12" ht="15" customHeight="1">
      <c r="A73" s="5" t="s">
        <v>10</v>
      </c>
      <c r="B73" s="23">
        <f>'Списки 9 классов'!A$96</f>
        <v>25</v>
      </c>
      <c r="C73" s="5"/>
      <c r="D73" s="5">
        <f>'Списки 9 классов'!$H$98</f>
        <v>0</v>
      </c>
      <c r="E73" s="5">
        <f>'Списки 9 классов'!$H$99</f>
        <v>0</v>
      </c>
      <c r="F73" s="5">
        <f>'Списки 9 классов'!$H$100</f>
        <v>0</v>
      </c>
      <c r="G73" s="5">
        <f>'Списки 9 классов'!$H$101</f>
        <v>0</v>
      </c>
      <c r="H73" s="5">
        <f>'Списки 9 классов'!$H$102</f>
        <v>0</v>
      </c>
      <c r="I73" s="8" t="e">
        <f t="shared" si="19"/>
        <v>#DIV/0!</v>
      </c>
      <c r="J73" s="11"/>
      <c r="K73" s="86">
        <f t="shared" si="20"/>
        <v>0</v>
      </c>
      <c r="L73" s="89">
        <f t="shared" si="21"/>
        <v>0</v>
      </c>
    </row>
    <row r="74" spans="1:12" ht="15" customHeight="1">
      <c r="A74" s="5" t="s">
        <v>11</v>
      </c>
      <c r="B74" s="23">
        <f>'Списки 9 классов'!A$130</f>
        <v>25</v>
      </c>
      <c r="C74" s="5"/>
      <c r="D74" s="5">
        <f>'Списки 9 классов'!$H$132</f>
        <v>0</v>
      </c>
      <c r="E74" s="5">
        <f>'Списки 9 классов'!$H$133</f>
        <v>0</v>
      </c>
      <c r="F74" s="5">
        <f>'Списки 9 классов'!$H$134</f>
        <v>0</v>
      </c>
      <c r="G74" s="5">
        <f>'Списки 9 классов'!$H$135</f>
        <v>0</v>
      </c>
      <c r="H74" s="5">
        <f>'Списки 9 классов'!$H$137</f>
        <v>0</v>
      </c>
      <c r="I74" s="8" t="e">
        <f t="shared" si="19"/>
        <v>#DIV/0!</v>
      </c>
      <c r="J74" s="11"/>
      <c r="K74" s="86">
        <f t="shared" si="20"/>
        <v>0</v>
      </c>
      <c r="L74" s="89">
        <f t="shared" si="21"/>
        <v>0</v>
      </c>
    </row>
    <row r="75" spans="1:12" ht="15" customHeight="1">
      <c r="A75" s="5" t="s">
        <v>12</v>
      </c>
      <c r="B75" s="23">
        <f>'Списки 9 классов'!A$164</f>
        <v>25</v>
      </c>
      <c r="C75" s="5"/>
      <c r="D75" s="5">
        <f>'Списки 9 классов'!$H$166</f>
        <v>1</v>
      </c>
      <c r="E75" s="5">
        <f>'Списки 9 классов'!$H$167</f>
        <v>0</v>
      </c>
      <c r="F75" s="5">
        <f>'Списки 9 классов'!$H$168</f>
        <v>0</v>
      </c>
      <c r="G75" s="5">
        <f>'Списки 9 классов'!$H$169</f>
        <v>1</v>
      </c>
      <c r="H75" s="5">
        <f>'Списки 9 классов'!$H$170</f>
        <v>0</v>
      </c>
      <c r="I75" s="8">
        <f>SUM(E75,F75)/D75*100%</f>
        <v>0</v>
      </c>
      <c r="J75" s="11"/>
      <c r="K75" s="86">
        <f t="shared" si="20"/>
        <v>1</v>
      </c>
      <c r="L75" s="89">
        <f t="shared" si="21"/>
        <v>0</v>
      </c>
    </row>
    <row r="76" spans="1:12" ht="15" customHeight="1">
      <c r="A76" s="5" t="s">
        <v>96</v>
      </c>
      <c r="B76" s="23">
        <f>'Списки 9 классов'!A$198</f>
        <v>25</v>
      </c>
      <c r="C76" s="5"/>
      <c r="D76" s="5">
        <f>'Списки 9 классов'!$H$200</f>
        <v>1</v>
      </c>
      <c r="E76" s="5">
        <f>'Списки 9 классов'!$H$201</f>
        <v>0</v>
      </c>
      <c r="F76" s="5">
        <f>'Списки 9 классов'!$H$202</f>
        <v>0</v>
      </c>
      <c r="G76" s="5">
        <f>'Списки 9 классов'!$H$203</f>
        <v>1</v>
      </c>
      <c r="H76" s="5">
        <f>'Списки 9 классов'!$H$204</f>
        <v>0</v>
      </c>
      <c r="I76" s="8">
        <f t="shared" si="19"/>
        <v>0</v>
      </c>
      <c r="J76" s="11"/>
      <c r="K76" s="86">
        <f t="shared" si="20"/>
        <v>1</v>
      </c>
      <c r="L76" s="89">
        <f t="shared" si="21"/>
        <v>0</v>
      </c>
    </row>
    <row r="77" spans="1:12" ht="2.25" customHeight="1">
      <c r="A77" s="5"/>
      <c r="B77" s="5"/>
      <c r="C77" s="5"/>
      <c r="D77" s="5"/>
      <c r="E77" s="5"/>
      <c r="F77" s="5"/>
      <c r="G77" s="5"/>
      <c r="H77" s="5"/>
      <c r="I77" s="8"/>
      <c r="J77" s="5"/>
      <c r="K77" s="86"/>
      <c r="L77" s="89"/>
    </row>
    <row r="78" spans="1:12" ht="15" customHeight="1">
      <c r="A78" s="5" t="s">
        <v>27</v>
      </c>
      <c r="B78" s="5">
        <f aca="true" t="shared" si="22" ref="B78:H78">SUM(B71:B76)</f>
        <v>150</v>
      </c>
      <c r="C78" s="5">
        <f t="shared" si="22"/>
        <v>0</v>
      </c>
      <c r="D78" s="5">
        <f t="shared" si="22"/>
        <v>4</v>
      </c>
      <c r="E78" s="5">
        <f t="shared" si="22"/>
        <v>0</v>
      </c>
      <c r="F78" s="5">
        <f t="shared" si="22"/>
        <v>2</v>
      </c>
      <c r="G78" s="5">
        <f t="shared" si="22"/>
        <v>2</v>
      </c>
      <c r="H78" s="5">
        <f t="shared" si="22"/>
        <v>0</v>
      </c>
      <c r="I78" s="8">
        <f>SUM(E78,F78)/D78*100%</f>
        <v>0.5</v>
      </c>
      <c r="J78" s="5"/>
      <c r="K78" s="86">
        <f>SUM(E78:H78)</f>
        <v>4</v>
      </c>
      <c r="L78" s="89">
        <f t="shared" si="21"/>
        <v>0</v>
      </c>
    </row>
    <row r="79" spans="1:12" ht="1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87"/>
      <c r="L79" s="91"/>
    </row>
    <row r="80" spans="1:12" ht="22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87"/>
      <c r="L80" s="91"/>
    </row>
    <row r="81" spans="2:12" ht="21" customHeight="1">
      <c r="B81" s="103" t="s">
        <v>97</v>
      </c>
      <c r="C81" s="103"/>
      <c r="D81" s="103"/>
      <c r="E81" s="103"/>
      <c r="F81" s="103"/>
      <c r="G81" s="103"/>
      <c r="H81" s="103"/>
      <c r="I81" s="103"/>
      <c r="J81" s="9">
        <v>38882</v>
      </c>
      <c r="K81" s="87"/>
      <c r="L81" s="89"/>
    </row>
    <row r="82" spans="1:12" ht="14.25" customHeight="1">
      <c r="A82" s="96" t="s">
        <v>0</v>
      </c>
      <c r="B82" s="96" t="s">
        <v>1</v>
      </c>
      <c r="C82" s="96" t="s">
        <v>26</v>
      </c>
      <c r="D82" s="96" t="s">
        <v>2</v>
      </c>
      <c r="E82" s="97" t="s">
        <v>25</v>
      </c>
      <c r="F82" s="97"/>
      <c r="G82" s="97"/>
      <c r="H82" s="97"/>
      <c r="I82" s="99" t="s">
        <v>7</v>
      </c>
      <c r="J82" s="99" t="s">
        <v>38</v>
      </c>
      <c r="K82" s="82" t="s">
        <v>39</v>
      </c>
      <c r="L82" s="89" t="s">
        <v>42</v>
      </c>
    </row>
    <row r="83" spans="1:14" s="1" customFormat="1" ht="52.5" customHeight="1">
      <c r="A83" s="96"/>
      <c r="B83" s="96"/>
      <c r="C83" s="96"/>
      <c r="D83" s="96"/>
      <c r="E83" s="2" t="s">
        <v>3</v>
      </c>
      <c r="F83" s="2" t="s">
        <v>4</v>
      </c>
      <c r="G83" s="2" t="s">
        <v>5</v>
      </c>
      <c r="H83" s="2" t="s">
        <v>6</v>
      </c>
      <c r="I83" s="99"/>
      <c r="J83" s="99"/>
      <c r="K83" s="84"/>
      <c r="L83" s="89"/>
      <c r="N83" s="20"/>
    </row>
    <row r="84" spans="1:12" ht="15" customHeight="1">
      <c r="A84" s="5" t="s">
        <v>8</v>
      </c>
      <c r="B84" s="23">
        <f>'Списки 9 классов'!A$28</f>
        <v>25</v>
      </c>
      <c r="C84" s="5"/>
      <c r="D84" s="5">
        <f>'Списки 9 классов'!$I$30</f>
        <v>1</v>
      </c>
      <c r="E84" s="5">
        <f>'Списки 9 классов'!$I$31</f>
        <v>0</v>
      </c>
      <c r="F84" s="5">
        <f>'Списки 9 классов'!$I$32</f>
        <v>0</v>
      </c>
      <c r="G84" s="5">
        <f>'Списки 9 классов'!$I$33</f>
        <v>0</v>
      </c>
      <c r="H84" s="5">
        <f>'Списки 9 классов'!$I$34</f>
        <v>0</v>
      </c>
      <c r="I84" s="8">
        <f>SUM(E84,F84)/D84*100%</f>
        <v>0</v>
      </c>
      <c r="J84" s="11"/>
      <c r="K84" s="86">
        <f aca="true" t="shared" si="23" ref="K84:K89">SUM(E84:H84)</f>
        <v>0</v>
      </c>
      <c r="L84" s="89">
        <f aca="true" t="shared" si="24" ref="L84:L91">D84-SUM(E84:H84)</f>
        <v>1</v>
      </c>
    </row>
    <row r="85" spans="1:12" ht="15" customHeight="1">
      <c r="A85" s="5" t="s">
        <v>9</v>
      </c>
      <c r="B85" s="23">
        <f>'Списки 9 классов'!A$62</f>
        <v>25</v>
      </c>
      <c r="C85" s="5"/>
      <c r="D85" s="5">
        <f>'Списки 9 классов'!$I$64</f>
        <v>0</v>
      </c>
      <c r="E85" s="5">
        <f>'Списки 9 классов'!$I$65</f>
        <v>0</v>
      </c>
      <c r="F85" s="5">
        <f>'Списки 9 классов'!$I$66</f>
        <v>0</v>
      </c>
      <c r="G85" s="5">
        <f>'Списки 9 классов'!$I$67</f>
        <v>0</v>
      </c>
      <c r="H85" s="5">
        <f>'Списки 9 классов'!$I$68</f>
        <v>0</v>
      </c>
      <c r="I85" s="8" t="e">
        <f>SUM(E72,F72)/D85*100%</f>
        <v>#DIV/0!</v>
      </c>
      <c r="J85" s="11"/>
      <c r="K85" s="86">
        <f t="shared" si="23"/>
        <v>0</v>
      </c>
      <c r="L85" s="89">
        <f t="shared" si="24"/>
        <v>0</v>
      </c>
    </row>
    <row r="86" spans="1:12" ht="15" customHeight="1">
      <c r="A86" s="5" t="s">
        <v>10</v>
      </c>
      <c r="B86" s="23">
        <f>'Списки 9 классов'!A$96</f>
        <v>25</v>
      </c>
      <c r="C86" s="5"/>
      <c r="D86" s="5">
        <f>'Списки 9 классов'!$I$98</f>
        <v>0</v>
      </c>
      <c r="E86" s="5">
        <f>'Списки 9 классов'!$I$99</f>
        <v>0</v>
      </c>
      <c r="F86" s="5">
        <f>'Списки 9 классов'!$I$100</f>
        <v>0</v>
      </c>
      <c r="G86" s="5">
        <f>'Списки 9 классов'!$I$101</f>
        <v>0</v>
      </c>
      <c r="H86" s="5">
        <f>'Списки 9 классов'!$I$102</f>
        <v>0</v>
      </c>
      <c r="I86" s="8" t="e">
        <f>SUM(E86,F86)/D86*100%</f>
        <v>#DIV/0!</v>
      </c>
      <c r="J86" s="11"/>
      <c r="K86" s="86">
        <f t="shared" si="23"/>
        <v>0</v>
      </c>
      <c r="L86" s="89">
        <f t="shared" si="24"/>
        <v>0</v>
      </c>
    </row>
    <row r="87" spans="1:12" ht="15" customHeight="1">
      <c r="A87" s="5" t="s">
        <v>11</v>
      </c>
      <c r="B87" s="23">
        <f>'Списки 9 классов'!A$130</f>
        <v>25</v>
      </c>
      <c r="C87" s="5"/>
      <c r="D87" s="5">
        <f>'Списки 9 классов'!$I$132</f>
        <v>0</v>
      </c>
      <c r="E87" s="5">
        <f>'Списки 9 классов'!$I$133</f>
        <v>0</v>
      </c>
      <c r="F87" s="5">
        <f>'Списки 9 классов'!$I$134</f>
        <v>0</v>
      </c>
      <c r="G87" s="5">
        <f>'Списки 9 классов'!$I$135</f>
        <v>0</v>
      </c>
      <c r="H87" s="5">
        <f>'Списки 9 классов'!$I$136</f>
        <v>0</v>
      </c>
      <c r="I87" s="8" t="e">
        <f>SUM(E87,F87)/D87*100%</f>
        <v>#DIV/0!</v>
      </c>
      <c r="J87" s="11"/>
      <c r="K87" s="86">
        <f t="shared" si="23"/>
        <v>0</v>
      </c>
      <c r="L87" s="89">
        <f t="shared" si="24"/>
        <v>0</v>
      </c>
    </row>
    <row r="88" spans="1:12" ht="15" customHeight="1">
      <c r="A88" s="5" t="s">
        <v>12</v>
      </c>
      <c r="B88" s="23">
        <f>'Списки 9 классов'!A$164</f>
        <v>25</v>
      </c>
      <c r="C88" s="5"/>
      <c r="D88" s="5">
        <f>'Списки 9 классов'!$I$166</f>
        <v>0</v>
      </c>
      <c r="E88" s="5">
        <f>'Списки 9 классов'!$I$167</f>
        <v>0</v>
      </c>
      <c r="F88" s="5">
        <f>'Списки 9 классов'!$I$168</f>
        <v>0</v>
      </c>
      <c r="G88" s="5">
        <f>'Списки 9 классов'!$I$169</f>
        <v>0</v>
      </c>
      <c r="H88" s="5">
        <f>'Списки 9 классов'!$I$170</f>
        <v>0</v>
      </c>
      <c r="I88" s="8" t="e">
        <f>SUM(E88,F88)/D88*100%</f>
        <v>#DIV/0!</v>
      </c>
      <c r="J88" s="11"/>
      <c r="K88" s="86">
        <f t="shared" si="23"/>
        <v>0</v>
      </c>
      <c r="L88" s="89">
        <f t="shared" si="24"/>
        <v>0</v>
      </c>
    </row>
    <row r="89" spans="1:12" ht="15" customHeight="1">
      <c r="A89" s="5" t="s">
        <v>96</v>
      </c>
      <c r="B89" s="23">
        <f>'Списки 9 классов'!A$198</f>
        <v>25</v>
      </c>
      <c r="C89" s="5"/>
      <c r="D89" s="5">
        <f>'Списки 9 классов'!$I$200</f>
        <v>0</v>
      </c>
      <c r="E89" s="5">
        <f>'Списки 9 классов'!$I$201</f>
        <v>0</v>
      </c>
      <c r="F89" s="5">
        <f>'Списки 9 классов'!$I$202</f>
        <v>0</v>
      </c>
      <c r="G89" s="5">
        <f>'Списки 9 классов'!$I$203</f>
        <v>0</v>
      </c>
      <c r="H89" s="5">
        <f>'Списки 9 классов'!$I$204</f>
        <v>0</v>
      </c>
      <c r="I89" s="8" t="e">
        <f>SUM(E89,F89)/D89*100%</f>
        <v>#DIV/0!</v>
      </c>
      <c r="J89" s="11"/>
      <c r="K89" s="86">
        <f t="shared" si="23"/>
        <v>0</v>
      </c>
      <c r="L89" s="89">
        <f t="shared" si="24"/>
        <v>0</v>
      </c>
    </row>
    <row r="90" spans="1:12" ht="2.25" customHeight="1">
      <c r="A90" s="5"/>
      <c r="B90" s="5"/>
      <c r="C90" s="5"/>
      <c r="D90" s="5"/>
      <c r="E90" s="5"/>
      <c r="F90" s="5"/>
      <c r="G90" s="5"/>
      <c r="H90" s="5"/>
      <c r="I90" s="8"/>
      <c r="J90" s="5"/>
      <c r="K90" s="86"/>
      <c r="L90" s="89"/>
    </row>
    <row r="91" spans="1:12" ht="15" customHeight="1">
      <c r="A91" s="5" t="s">
        <v>27</v>
      </c>
      <c r="B91" s="5">
        <f aca="true" t="shared" si="25" ref="B91:H91">SUM(B84:B89)</f>
        <v>150</v>
      </c>
      <c r="C91" s="5">
        <f t="shared" si="25"/>
        <v>0</v>
      </c>
      <c r="D91" s="5">
        <f t="shared" si="25"/>
        <v>1</v>
      </c>
      <c r="E91" s="5">
        <f t="shared" si="25"/>
        <v>0</v>
      </c>
      <c r="F91" s="5">
        <f t="shared" si="25"/>
        <v>0</v>
      </c>
      <c r="G91" s="5">
        <f t="shared" si="25"/>
        <v>0</v>
      </c>
      <c r="H91" s="5">
        <f t="shared" si="25"/>
        <v>0</v>
      </c>
      <c r="I91" s="8">
        <f>SUM(E91,F91)/D91*100%</f>
        <v>0</v>
      </c>
      <c r="J91" s="5"/>
      <c r="K91" s="86">
        <f>SUM(E91:H91)</f>
        <v>0</v>
      </c>
      <c r="L91" s="89">
        <f t="shared" si="24"/>
        <v>1</v>
      </c>
    </row>
    <row r="92" spans="11:12" ht="12.75">
      <c r="K92" s="87"/>
      <c r="L92" s="89"/>
    </row>
    <row r="93" spans="2:12" ht="29.25" customHeight="1">
      <c r="B93" s="103" t="s">
        <v>98</v>
      </c>
      <c r="C93" s="103"/>
      <c r="D93" s="103"/>
      <c r="E93" s="103"/>
      <c r="F93" s="103"/>
      <c r="G93" s="103"/>
      <c r="H93" s="103"/>
      <c r="I93" s="103"/>
      <c r="J93" s="9">
        <v>38882</v>
      </c>
      <c r="K93" s="87"/>
      <c r="L93" s="89"/>
    </row>
    <row r="94" spans="1:12" ht="14.25" customHeight="1">
      <c r="A94" s="96" t="s">
        <v>0</v>
      </c>
      <c r="B94" s="96" t="s">
        <v>1</v>
      </c>
      <c r="C94" s="96" t="s">
        <v>26</v>
      </c>
      <c r="D94" s="96" t="s">
        <v>2</v>
      </c>
      <c r="E94" s="97" t="s">
        <v>25</v>
      </c>
      <c r="F94" s="97"/>
      <c r="G94" s="97"/>
      <c r="H94" s="97"/>
      <c r="I94" s="99" t="s">
        <v>7</v>
      </c>
      <c r="J94" s="99" t="s">
        <v>38</v>
      </c>
      <c r="K94" s="82" t="s">
        <v>39</v>
      </c>
      <c r="L94" s="89" t="s">
        <v>42</v>
      </c>
    </row>
    <row r="95" spans="1:14" s="1" customFormat="1" ht="52.5" customHeight="1">
      <c r="A95" s="96"/>
      <c r="B95" s="96"/>
      <c r="C95" s="96"/>
      <c r="D95" s="96"/>
      <c r="E95" s="2" t="s">
        <v>3</v>
      </c>
      <c r="F95" s="2" t="s">
        <v>4</v>
      </c>
      <c r="G95" s="2" t="s">
        <v>5</v>
      </c>
      <c r="H95" s="2" t="s">
        <v>6</v>
      </c>
      <c r="I95" s="99"/>
      <c r="J95" s="99"/>
      <c r="K95" s="84"/>
      <c r="L95" s="89"/>
      <c r="N95" s="20"/>
    </row>
    <row r="96" spans="1:12" ht="15" customHeight="1">
      <c r="A96" s="5" t="s">
        <v>8</v>
      </c>
      <c r="B96" s="23">
        <f>'Списки 9 классов'!A$28</f>
        <v>25</v>
      </c>
      <c r="C96" s="5"/>
      <c r="D96" s="5">
        <f>'Списки 9 классов'!$J$30</f>
        <v>0</v>
      </c>
      <c r="E96" s="5">
        <f>'Списки 9 классов'!$J$31</f>
        <v>0</v>
      </c>
      <c r="F96" s="5">
        <f>'Списки 9 классов'!$J$32</f>
        <v>0</v>
      </c>
      <c r="G96" s="5">
        <f>'Списки 9 классов'!$J$33</f>
        <v>0</v>
      </c>
      <c r="H96" s="5">
        <f>'Списки 9 классов'!$J$34</f>
        <v>0</v>
      </c>
      <c r="I96" s="8" t="e">
        <f>SUM(E96,F96)/D96*100%</f>
        <v>#DIV/0!</v>
      </c>
      <c r="J96" s="11"/>
      <c r="K96" s="86">
        <f aca="true" t="shared" si="26" ref="K96:K101">SUM(E96:H96)</f>
        <v>0</v>
      </c>
      <c r="L96" s="89">
        <f aca="true" t="shared" si="27" ref="L96:L103">D96-SUM(E96:H96)</f>
        <v>0</v>
      </c>
    </row>
    <row r="97" spans="1:12" ht="15" customHeight="1">
      <c r="A97" s="5" t="s">
        <v>9</v>
      </c>
      <c r="B97" s="23">
        <f>'Списки 9 классов'!A$62</f>
        <v>25</v>
      </c>
      <c r="C97" s="5"/>
      <c r="D97" s="5">
        <f>'Списки 9 классов'!$J$64</f>
        <v>1</v>
      </c>
      <c r="E97" s="5">
        <f>'Списки 9 классов'!$J$65</f>
        <v>1</v>
      </c>
      <c r="F97" s="5">
        <f>'Списки 9 классов'!$J$66</f>
        <v>0</v>
      </c>
      <c r="G97" s="5">
        <f>'Списки 9 классов'!$J$67</f>
        <v>0</v>
      </c>
      <c r="H97" s="5">
        <f>'Списки 9 классов'!$J$68</f>
        <v>0</v>
      </c>
      <c r="I97" s="8">
        <f>SUM(E84,F84)/D97*100%</f>
        <v>0</v>
      </c>
      <c r="J97" s="11"/>
      <c r="K97" s="86">
        <f t="shared" si="26"/>
        <v>1</v>
      </c>
      <c r="L97" s="89">
        <f t="shared" si="27"/>
        <v>0</v>
      </c>
    </row>
    <row r="98" spans="1:12" ht="15" customHeight="1">
      <c r="A98" s="5" t="s">
        <v>10</v>
      </c>
      <c r="B98" s="23">
        <f>'Списки 9 классов'!A$96</f>
        <v>25</v>
      </c>
      <c r="C98" s="5"/>
      <c r="D98" s="5">
        <f>'Списки 9 классов'!$J$98</f>
        <v>0</v>
      </c>
      <c r="E98" s="5">
        <f>'Списки 9 классов'!$J$99</f>
        <v>0</v>
      </c>
      <c r="F98" s="5">
        <f>'Списки 9 классов'!$J$100</f>
        <v>0</v>
      </c>
      <c r="G98" s="5">
        <f>'Списки 9 классов'!$J$101</f>
        <v>0</v>
      </c>
      <c r="H98" s="5">
        <f>'Списки 9 классов'!$J$102</f>
        <v>0</v>
      </c>
      <c r="I98" s="8" t="e">
        <f>SUM(E98,F98)/D98*100%</f>
        <v>#DIV/0!</v>
      </c>
      <c r="J98" s="11"/>
      <c r="K98" s="86">
        <f t="shared" si="26"/>
        <v>0</v>
      </c>
      <c r="L98" s="89">
        <f t="shared" si="27"/>
        <v>0</v>
      </c>
    </row>
    <row r="99" spans="1:12" ht="15" customHeight="1">
      <c r="A99" s="5" t="s">
        <v>11</v>
      </c>
      <c r="B99" s="23">
        <f>'Списки 9 классов'!A$130</f>
        <v>25</v>
      </c>
      <c r="C99" s="5"/>
      <c r="D99" s="5">
        <f>'Списки 9 классов'!$J$132</f>
        <v>0</v>
      </c>
      <c r="E99" s="5">
        <f>'Списки 9 классов'!$J$133</f>
        <v>0</v>
      </c>
      <c r="F99" s="5">
        <f>'Списки 9 классов'!$J$134</f>
        <v>0</v>
      </c>
      <c r="G99" s="5">
        <f>'Списки 9 классов'!$J$135</f>
        <v>0</v>
      </c>
      <c r="H99" s="5">
        <f>'Списки 9 классов'!$J$136</f>
        <v>0</v>
      </c>
      <c r="I99" s="8" t="e">
        <f>SUM(E99,F99)/D99*100%</f>
        <v>#DIV/0!</v>
      </c>
      <c r="J99" s="11"/>
      <c r="K99" s="86">
        <f t="shared" si="26"/>
        <v>0</v>
      </c>
      <c r="L99" s="89">
        <f t="shared" si="27"/>
        <v>0</v>
      </c>
    </row>
    <row r="100" spans="1:12" ht="15" customHeight="1">
      <c r="A100" s="5" t="s">
        <v>12</v>
      </c>
      <c r="B100" s="23">
        <f>'Списки 9 классов'!A$164</f>
        <v>25</v>
      </c>
      <c r="C100" s="5"/>
      <c r="D100" s="5">
        <f>'Списки 9 классов'!$J$166</f>
        <v>1</v>
      </c>
      <c r="E100" s="5">
        <f>'Списки 9 классов'!$J$167</f>
        <v>0</v>
      </c>
      <c r="F100" s="5">
        <f>'Списки 9 классов'!$J$168</f>
        <v>0</v>
      </c>
      <c r="G100" s="5">
        <f>'Списки 9 классов'!$J$169</f>
        <v>1</v>
      </c>
      <c r="H100" s="5">
        <f>'Списки 9 классов'!$J$170</f>
        <v>0</v>
      </c>
      <c r="I100" s="8">
        <f>SUM(E100,F100)/D100*100%</f>
        <v>0</v>
      </c>
      <c r="J100" s="11"/>
      <c r="K100" s="86">
        <f t="shared" si="26"/>
        <v>1</v>
      </c>
      <c r="L100" s="89">
        <f t="shared" si="27"/>
        <v>0</v>
      </c>
    </row>
    <row r="101" spans="1:12" ht="15" customHeight="1">
      <c r="A101" s="5" t="s">
        <v>96</v>
      </c>
      <c r="B101" s="23">
        <f>'Списки 9 классов'!A$198</f>
        <v>25</v>
      </c>
      <c r="C101" s="5"/>
      <c r="D101" s="5">
        <f>'Списки 9 классов'!$J$200</f>
        <v>0</v>
      </c>
      <c r="E101" s="5">
        <f>'Списки 9 классов'!$J$201</f>
        <v>0</v>
      </c>
      <c r="F101" s="5">
        <f>'Списки 9 классов'!$J$202</f>
        <v>0</v>
      </c>
      <c r="G101" s="5">
        <f>'Списки 9 классов'!$J$203</f>
        <v>0</v>
      </c>
      <c r="H101" s="5">
        <f>'Списки 9 классов'!$J$204</f>
        <v>0</v>
      </c>
      <c r="I101" s="8" t="e">
        <f>SUM(E101,F101)/D101*100%</f>
        <v>#DIV/0!</v>
      </c>
      <c r="J101" s="11"/>
      <c r="K101" s="86">
        <f t="shared" si="26"/>
        <v>0</v>
      </c>
      <c r="L101" s="89">
        <f t="shared" si="27"/>
        <v>0</v>
      </c>
    </row>
    <row r="102" spans="1:12" ht="2.25" customHeight="1">
      <c r="A102" s="5"/>
      <c r="B102" s="5"/>
      <c r="C102" s="5"/>
      <c r="D102" s="5"/>
      <c r="E102" s="5"/>
      <c r="F102" s="5"/>
      <c r="G102" s="5"/>
      <c r="H102" s="5"/>
      <c r="I102" s="8"/>
      <c r="J102" s="5"/>
      <c r="K102" s="86"/>
      <c r="L102" s="89"/>
    </row>
    <row r="103" spans="1:12" ht="15" customHeight="1">
      <c r="A103" s="5" t="s">
        <v>27</v>
      </c>
      <c r="B103" s="5">
        <f aca="true" t="shared" si="28" ref="B103:H103">SUM(B96:B101)</f>
        <v>150</v>
      </c>
      <c r="C103" s="5">
        <f t="shared" si="28"/>
        <v>0</v>
      </c>
      <c r="D103" s="5">
        <f t="shared" si="28"/>
        <v>2</v>
      </c>
      <c r="E103" s="5">
        <f t="shared" si="28"/>
        <v>1</v>
      </c>
      <c r="F103" s="5">
        <f t="shared" si="28"/>
        <v>0</v>
      </c>
      <c r="G103" s="5">
        <f t="shared" si="28"/>
        <v>1</v>
      </c>
      <c r="H103" s="5">
        <f t="shared" si="28"/>
        <v>0</v>
      </c>
      <c r="I103" s="8">
        <f>SUM(E103,F103)/D103*100%</f>
        <v>0.5</v>
      </c>
      <c r="J103" s="5"/>
      <c r="K103" s="86">
        <f>SUM(E103:H103)</f>
        <v>2</v>
      </c>
      <c r="L103" s="89">
        <f t="shared" si="27"/>
        <v>0</v>
      </c>
    </row>
    <row r="104" spans="1:12" ht="1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87"/>
      <c r="L104" s="91"/>
    </row>
    <row r="105" spans="1:12" ht="21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87"/>
      <c r="L105" s="91"/>
    </row>
    <row r="106" spans="2:12" ht="18.75">
      <c r="B106" s="106" t="s">
        <v>19</v>
      </c>
      <c r="C106" s="106"/>
      <c r="D106" s="106"/>
      <c r="E106" s="106"/>
      <c r="F106" s="106"/>
      <c r="G106" s="106"/>
      <c r="H106" s="106"/>
      <c r="I106" s="106"/>
      <c r="J106" s="14">
        <v>38881</v>
      </c>
      <c r="K106" s="87"/>
      <c r="L106" s="89"/>
    </row>
    <row r="107" spans="1:12" ht="14.25" customHeight="1">
      <c r="A107" s="96" t="s">
        <v>0</v>
      </c>
      <c r="B107" s="96" t="s">
        <v>1</v>
      </c>
      <c r="C107" s="96" t="s">
        <v>26</v>
      </c>
      <c r="D107" s="96" t="s">
        <v>2</v>
      </c>
      <c r="E107" s="97" t="s">
        <v>25</v>
      </c>
      <c r="F107" s="97"/>
      <c r="G107" s="97"/>
      <c r="H107" s="97"/>
      <c r="I107" s="99" t="s">
        <v>7</v>
      </c>
      <c r="J107" s="99" t="s">
        <v>38</v>
      </c>
      <c r="K107" s="82" t="s">
        <v>39</v>
      </c>
      <c r="L107" s="89" t="s">
        <v>42</v>
      </c>
    </row>
    <row r="108" spans="1:14" s="1" customFormat="1" ht="52.5" customHeight="1">
      <c r="A108" s="96"/>
      <c r="B108" s="96"/>
      <c r="C108" s="96"/>
      <c r="D108" s="96"/>
      <c r="E108" s="2" t="s">
        <v>3</v>
      </c>
      <c r="F108" s="2" t="s">
        <v>4</v>
      </c>
      <c r="G108" s="2" t="s">
        <v>5</v>
      </c>
      <c r="H108" s="2" t="s">
        <v>6</v>
      </c>
      <c r="I108" s="99"/>
      <c r="J108" s="99"/>
      <c r="K108" s="84"/>
      <c r="L108" s="89"/>
      <c r="N108" s="20"/>
    </row>
    <row r="109" spans="1:12" ht="15" customHeight="1">
      <c r="A109" s="5" t="s">
        <v>8</v>
      </c>
      <c r="B109" s="23">
        <f>'Списки 9 классов'!A$28</f>
        <v>25</v>
      </c>
      <c r="C109" s="5"/>
      <c r="D109" s="5">
        <f>'Списки 9 классов'!$K$30</f>
        <v>4</v>
      </c>
      <c r="E109" s="5">
        <f>'Списки 9 классов'!$K$31</f>
        <v>0</v>
      </c>
      <c r="F109" s="5">
        <f>'Списки 9 классов'!$K$32</f>
        <v>0</v>
      </c>
      <c r="G109" s="5">
        <f>'Списки 9 классов'!$K$33</f>
        <v>0</v>
      </c>
      <c r="H109" s="5">
        <f>'Списки 9 классов'!$K$34</f>
        <v>0</v>
      </c>
      <c r="I109" s="8">
        <f aca="true" t="shared" si="29" ref="I109:I116">SUM(E109,F109)/D109*100%</f>
        <v>0</v>
      </c>
      <c r="J109" s="11"/>
      <c r="K109" s="86">
        <f>SUM(E109:H109)</f>
        <v>0</v>
      </c>
      <c r="L109" s="89">
        <f aca="true" t="shared" si="30" ref="L109:L116">D109-SUM(E109:H109)</f>
        <v>4</v>
      </c>
    </row>
    <row r="110" spans="1:12" ht="15" customHeight="1">
      <c r="A110" s="5" t="s">
        <v>9</v>
      </c>
      <c r="B110" s="23">
        <f>'Списки 9 классов'!A$62</f>
        <v>25</v>
      </c>
      <c r="C110" s="5"/>
      <c r="D110" s="5">
        <f>'Списки 9 классов'!$K$64</f>
        <v>2</v>
      </c>
      <c r="E110" s="5">
        <f>'Списки 9 классов'!$K$65</f>
        <v>0</v>
      </c>
      <c r="F110" s="5">
        <f>'Списки 9 классов'!$K$66</f>
        <v>2</v>
      </c>
      <c r="G110" s="5">
        <f>'Списки 9 классов'!$K$67</f>
        <v>0</v>
      </c>
      <c r="H110" s="5">
        <f>'Списки 9 классов'!$K$68</f>
        <v>0</v>
      </c>
      <c r="I110" s="8">
        <f t="shared" si="29"/>
        <v>1</v>
      </c>
      <c r="J110" s="11"/>
      <c r="K110" s="86">
        <f aca="true" t="shared" si="31" ref="K110:K116">SUM(E110:H110)</f>
        <v>2</v>
      </c>
      <c r="L110" s="89">
        <f t="shared" si="30"/>
        <v>0</v>
      </c>
    </row>
    <row r="111" spans="1:12" ht="15" customHeight="1">
      <c r="A111" s="5" t="s">
        <v>10</v>
      </c>
      <c r="B111" s="23">
        <f>'Списки 9 классов'!A$96</f>
        <v>25</v>
      </c>
      <c r="C111" s="5"/>
      <c r="D111" s="5">
        <f>'Списки 9 классов'!$K$98</f>
        <v>0</v>
      </c>
      <c r="E111" s="5">
        <f>'Списки 9 классов'!$K$99</f>
        <v>0</v>
      </c>
      <c r="F111" s="5">
        <f>'Списки 9 классов'!$K$100</f>
        <v>0</v>
      </c>
      <c r="G111" s="5">
        <f>'Списки 9 классов'!$K$101</f>
        <v>0</v>
      </c>
      <c r="H111" s="5">
        <f>'Списки 9 классов'!$K$102</f>
        <v>0</v>
      </c>
      <c r="I111" s="8" t="e">
        <f t="shared" si="29"/>
        <v>#DIV/0!</v>
      </c>
      <c r="J111" s="11"/>
      <c r="K111" s="86">
        <f t="shared" si="31"/>
        <v>0</v>
      </c>
      <c r="L111" s="83">
        <f t="shared" si="30"/>
        <v>0</v>
      </c>
    </row>
    <row r="112" spans="1:12" ht="15" customHeight="1">
      <c r="A112" s="5" t="s">
        <v>11</v>
      </c>
      <c r="B112" s="23">
        <f>'Списки 9 классов'!A$130</f>
        <v>25</v>
      </c>
      <c r="C112" s="5"/>
      <c r="D112" s="5">
        <f>'Списки 9 классов'!$K$132</f>
        <v>0</v>
      </c>
      <c r="E112" s="5">
        <f>'Списки 9 классов'!$K$133</f>
        <v>0</v>
      </c>
      <c r="F112" s="5">
        <f>'Списки 9 классов'!$K$134</f>
        <v>0</v>
      </c>
      <c r="G112" s="5">
        <f>'Списки 9 классов'!$K$135</f>
        <v>0</v>
      </c>
      <c r="H112" s="5">
        <f>'Списки 9 классов'!$K$136</f>
        <v>0</v>
      </c>
      <c r="I112" s="8" t="e">
        <f t="shared" si="29"/>
        <v>#DIV/0!</v>
      </c>
      <c r="J112" s="11"/>
      <c r="K112" s="86">
        <f t="shared" si="31"/>
        <v>0</v>
      </c>
      <c r="L112" s="90">
        <f t="shared" si="30"/>
        <v>0</v>
      </c>
    </row>
    <row r="113" spans="1:12" ht="15" customHeight="1">
      <c r="A113" s="5" t="s">
        <v>12</v>
      </c>
      <c r="B113" s="23">
        <f>'Списки 9 классов'!A$164</f>
        <v>25</v>
      </c>
      <c r="C113" s="5"/>
      <c r="D113" s="5">
        <f>'Списки 9 классов'!$K$166</f>
        <v>2</v>
      </c>
      <c r="E113" s="5">
        <f>'Списки 9 классов'!$K$167</f>
        <v>1</v>
      </c>
      <c r="F113" s="5">
        <f>'Списки 9 классов'!$K$168</f>
        <v>0</v>
      </c>
      <c r="G113" s="5">
        <f>'Списки 9 классов'!$K$169</f>
        <v>1</v>
      </c>
      <c r="H113" s="5">
        <f>'Списки 9 классов'!$K$170</f>
        <v>0</v>
      </c>
      <c r="I113" s="8">
        <f t="shared" si="29"/>
        <v>0.5</v>
      </c>
      <c r="J113" s="11"/>
      <c r="K113" s="86">
        <f t="shared" si="31"/>
        <v>2</v>
      </c>
      <c r="L113" s="89">
        <f t="shared" si="30"/>
        <v>0</v>
      </c>
    </row>
    <row r="114" spans="1:12" ht="15" customHeight="1">
      <c r="A114" s="5" t="s">
        <v>96</v>
      </c>
      <c r="B114" s="23">
        <f>'Списки 9 классов'!A$198</f>
        <v>25</v>
      </c>
      <c r="C114" s="5"/>
      <c r="D114" s="5">
        <f>'Списки 9 классов'!$K$200</f>
        <v>0</v>
      </c>
      <c r="E114" s="5">
        <f>'Списки 9 классов'!$K$201</f>
        <v>0</v>
      </c>
      <c r="F114" s="5">
        <f>'Списки 9 классов'!$K$202</f>
        <v>0</v>
      </c>
      <c r="G114" s="5">
        <f>'Списки 9 классов'!$K$203</f>
        <v>0</v>
      </c>
      <c r="H114" s="5">
        <f>'Списки 9 классов'!$K$204</f>
        <v>0</v>
      </c>
      <c r="I114" s="8" t="e">
        <f t="shared" si="29"/>
        <v>#DIV/0!</v>
      </c>
      <c r="J114" s="11"/>
      <c r="K114" s="86">
        <f t="shared" si="31"/>
        <v>0</v>
      </c>
      <c r="L114" s="89">
        <f t="shared" si="30"/>
        <v>0</v>
      </c>
    </row>
    <row r="115" spans="1:12" ht="2.25" customHeight="1">
      <c r="A115" s="5"/>
      <c r="B115" s="5"/>
      <c r="C115" s="5"/>
      <c r="D115" s="5"/>
      <c r="E115" s="5"/>
      <c r="F115" s="5"/>
      <c r="G115" s="5"/>
      <c r="H115" s="5"/>
      <c r="I115" s="8"/>
      <c r="J115" s="5"/>
      <c r="K115" s="86"/>
      <c r="L115" s="89"/>
    </row>
    <row r="116" spans="1:12" ht="15" customHeight="1">
      <c r="A116" s="5" t="s">
        <v>27</v>
      </c>
      <c r="B116" s="5">
        <f aca="true" t="shared" si="32" ref="B116:H116">SUM(B109:B114)</f>
        <v>150</v>
      </c>
      <c r="C116" s="5">
        <f t="shared" si="32"/>
        <v>0</v>
      </c>
      <c r="D116" s="5">
        <f t="shared" si="32"/>
        <v>8</v>
      </c>
      <c r="E116" s="5">
        <f t="shared" si="32"/>
        <v>1</v>
      </c>
      <c r="F116" s="5">
        <f t="shared" si="32"/>
        <v>2</v>
      </c>
      <c r="G116" s="5">
        <f t="shared" si="32"/>
        <v>1</v>
      </c>
      <c r="H116" s="5">
        <f t="shared" si="32"/>
        <v>0</v>
      </c>
      <c r="I116" s="8">
        <f t="shared" si="29"/>
        <v>0.375</v>
      </c>
      <c r="J116" s="5"/>
      <c r="K116" s="86">
        <f t="shared" si="31"/>
        <v>4</v>
      </c>
      <c r="L116" s="89">
        <f t="shared" si="30"/>
        <v>4</v>
      </c>
    </row>
    <row r="117" spans="1:12" ht="2.25" customHeight="1">
      <c r="A117" s="5"/>
      <c r="B117" s="5"/>
      <c r="C117" s="5"/>
      <c r="D117" s="5"/>
      <c r="E117" s="5"/>
      <c r="F117" s="5"/>
      <c r="G117" s="5"/>
      <c r="H117" s="5"/>
      <c r="I117" s="8"/>
      <c r="J117" s="5"/>
      <c r="K117" s="86"/>
      <c r="L117" s="89"/>
    </row>
    <row r="118" spans="11:12" ht="21.75" customHeight="1">
      <c r="K118" s="87"/>
      <c r="L118" s="89"/>
    </row>
    <row r="119" spans="2:12" ht="27.75" customHeight="1">
      <c r="B119" s="104" t="s">
        <v>21</v>
      </c>
      <c r="C119" s="104"/>
      <c r="D119" s="104"/>
      <c r="E119" s="104"/>
      <c r="F119" s="104"/>
      <c r="G119" s="104"/>
      <c r="H119" s="104"/>
      <c r="I119" s="104"/>
      <c r="J119" s="14" t="s">
        <v>117</v>
      </c>
      <c r="K119" s="87"/>
      <c r="L119" s="89"/>
    </row>
    <row r="120" spans="1:12" ht="14.25" customHeight="1">
      <c r="A120" s="96" t="s">
        <v>0</v>
      </c>
      <c r="B120" s="96" t="s">
        <v>1</v>
      </c>
      <c r="C120" s="96" t="s">
        <v>26</v>
      </c>
      <c r="D120" s="96" t="s">
        <v>2</v>
      </c>
      <c r="E120" s="97" t="s">
        <v>25</v>
      </c>
      <c r="F120" s="97"/>
      <c r="G120" s="97"/>
      <c r="H120" s="97"/>
      <c r="I120" s="99" t="s">
        <v>7</v>
      </c>
      <c r="J120" s="99" t="s">
        <v>38</v>
      </c>
      <c r="K120" s="82" t="s">
        <v>39</v>
      </c>
      <c r="L120" s="89" t="s">
        <v>42</v>
      </c>
    </row>
    <row r="121" spans="1:14" s="1" customFormat="1" ht="52.5" customHeight="1">
      <c r="A121" s="96"/>
      <c r="B121" s="96"/>
      <c r="C121" s="96"/>
      <c r="D121" s="96"/>
      <c r="E121" s="2" t="s">
        <v>3</v>
      </c>
      <c r="F121" s="2" t="s">
        <v>4</v>
      </c>
      <c r="G121" s="2" t="s">
        <v>5</v>
      </c>
      <c r="H121" s="2" t="s">
        <v>6</v>
      </c>
      <c r="I121" s="99"/>
      <c r="J121" s="99"/>
      <c r="K121" s="84"/>
      <c r="L121" s="89"/>
      <c r="N121" s="20"/>
    </row>
    <row r="122" spans="1:12" ht="15" customHeight="1">
      <c r="A122" s="5" t="s">
        <v>8</v>
      </c>
      <c r="B122" s="23">
        <f>'Списки 9 классов'!A$28</f>
        <v>25</v>
      </c>
      <c r="C122" s="5"/>
      <c r="D122" s="5">
        <f>'Списки 9 классов'!$L$30</f>
        <v>0</v>
      </c>
      <c r="E122" s="5">
        <f>'Списки 9 классов'!$L$31</f>
        <v>0</v>
      </c>
      <c r="F122" s="5">
        <f>'Списки 9 классов'!$L$32</f>
        <v>0</v>
      </c>
      <c r="G122" s="5">
        <f>'Списки 9 классов'!$L$33</f>
        <v>0</v>
      </c>
      <c r="H122" s="5">
        <f>'Списки 9 классов'!$L$34</f>
        <v>0</v>
      </c>
      <c r="I122" s="8" t="e">
        <f aca="true" t="shared" si="33" ref="I122:I129">SUM(E122,F122)/D122*100%</f>
        <v>#DIV/0!</v>
      </c>
      <c r="J122" s="11"/>
      <c r="K122" s="86">
        <f>SUM(E122:H122)</f>
        <v>0</v>
      </c>
      <c r="L122" s="83">
        <f aca="true" t="shared" si="34" ref="L122:L129">D122-SUM(E122:H122)</f>
        <v>0</v>
      </c>
    </row>
    <row r="123" spans="1:12" ht="15" customHeight="1">
      <c r="A123" s="5" t="s">
        <v>9</v>
      </c>
      <c r="B123" s="23">
        <f>'Списки 9 классов'!A$62</f>
        <v>25</v>
      </c>
      <c r="C123" s="5"/>
      <c r="D123" s="5">
        <f>'Списки 9 классов'!$L$64</f>
        <v>0</v>
      </c>
      <c r="E123" s="5">
        <f>'Списки 9 классов'!$L$65</f>
        <v>0</v>
      </c>
      <c r="F123" s="5">
        <f>'Списки 9 классов'!$L$66</f>
        <v>0</v>
      </c>
      <c r="G123" s="5">
        <f>'Списки 9 классов'!$L$67</f>
        <v>0</v>
      </c>
      <c r="H123" s="5">
        <f>'Списки 9 классов'!$L$68</f>
        <v>0</v>
      </c>
      <c r="I123" s="8" t="e">
        <f t="shared" si="33"/>
        <v>#DIV/0!</v>
      </c>
      <c r="J123" s="11"/>
      <c r="K123" s="86">
        <f aca="true" t="shared" si="35" ref="K123:K129">SUM(E123:H123)</f>
        <v>0</v>
      </c>
      <c r="L123" s="90">
        <f t="shared" si="34"/>
        <v>0</v>
      </c>
    </row>
    <row r="124" spans="1:12" ht="15" customHeight="1">
      <c r="A124" s="5" t="s">
        <v>10</v>
      </c>
      <c r="B124" s="23">
        <f>'Списки 9 классов'!A$96</f>
        <v>25</v>
      </c>
      <c r="C124" s="5"/>
      <c r="D124" s="5">
        <f>'Списки 9 классов'!$L$98</f>
        <v>5</v>
      </c>
      <c r="E124" s="5">
        <f>'Списки 9 классов'!$L$99</f>
        <v>2</v>
      </c>
      <c r="F124" s="5">
        <f>'Списки 9 классов'!$L$100</f>
        <v>3</v>
      </c>
      <c r="G124" s="5">
        <f>'Списки 9 классов'!$L$101</f>
        <v>0</v>
      </c>
      <c r="H124" s="5">
        <f>'Списки 9 классов'!$L$102</f>
        <v>0</v>
      </c>
      <c r="I124" s="8">
        <f t="shared" si="33"/>
        <v>1</v>
      </c>
      <c r="J124" s="11"/>
      <c r="K124" s="86">
        <f t="shared" si="35"/>
        <v>5</v>
      </c>
      <c r="L124" s="89">
        <f t="shared" si="34"/>
        <v>0</v>
      </c>
    </row>
    <row r="125" spans="1:12" ht="15" customHeight="1">
      <c r="A125" s="5" t="s">
        <v>11</v>
      </c>
      <c r="B125" s="23">
        <f>'Списки 9 классов'!A$130</f>
        <v>25</v>
      </c>
      <c r="C125" s="5"/>
      <c r="D125" s="5">
        <f>'Списки 9 классов'!$L$132</f>
        <v>1</v>
      </c>
      <c r="E125" s="5">
        <f>'Списки 9 классов'!$L$133</f>
        <v>0</v>
      </c>
      <c r="F125" s="5">
        <f>'Списки 9 классов'!$L$134</f>
        <v>1</v>
      </c>
      <c r="G125" s="5">
        <f>'Списки 9 классов'!$L$135</f>
        <v>0</v>
      </c>
      <c r="H125" s="5">
        <f>'Списки 9 классов'!$L$136</f>
        <v>0</v>
      </c>
      <c r="I125" s="8">
        <f t="shared" si="33"/>
        <v>1</v>
      </c>
      <c r="J125" s="11"/>
      <c r="K125" s="86">
        <f t="shared" si="35"/>
        <v>1</v>
      </c>
      <c r="L125" s="89">
        <f t="shared" si="34"/>
        <v>0</v>
      </c>
    </row>
    <row r="126" spans="1:12" ht="15" customHeight="1">
      <c r="A126" s="5" t="s">
        <v>12</v>
      </c>
      <c r="B126" s="23">
        <f>'Списки 9 классов'!A$164</f>
        <v>25</v>
      </c>
      <c r="C126" s="5"/>
      <c r="D126" s="5">
        <f>'Списки 9 классов'!$L$166</f>
        <v>5</v>
      </c>
      <c r="E126" s="5">
        <f>'Списки 9 классов'!$L$167</f>
        <v>0</v>
      </c>
      <c r="F126" s="5">
        <f>'Списки 9 классов'!$L$168</f>
        <v>3</v>
      </c>
      <c r="G126" s="5">
        <f>'Списки 9 классов'!$L$169</f>
        <v>2</v>
      </c>
      <c r="H126" s="5">
        <f>'Списки 9 классов'!$L$170</f>
        <v>0</v>
      </c>
      <c r="I126" s="8">
        <f t="shared" si="33"/>
        <v>0.6</v>
      </c>
      <c r="J126" s="11"/>
      <c r="K126" s="86">
        <f t="shared" si="35"/>
        <v>5</v>
      </c>
      <c r="L126" s="89">
        <f t="shared" si="34"/>
        <v>0</v>
      </c>
    </row>
    <row r="127" spans="1:12" ht="15" customHeight="1">
      <c r="A127" s="5" t="s">
        <v>96</v>
      </c>
      <c r="B127" s="23">
        <f>'Списки 9 классов'!A$198</f>
        <v>25</v>
      </c>
      <c r="C127" s="5"/>
      <c r="D127" s="5">
        <f>'Списки 9 классов'!$L$200</f>
        <v>6</v>
      </c>
      <c r="E127" s="5">
        <f>'Списки 9 классов'!$L$201</f>
        <v>0</v>
      </c>
      <c r="F127" s="5">
        <f>'Списки 9 классов'!$L$202</f>
        <v>1</v>
      </c>
      <c r="G127" s="5">
        <f>'Списки 9 классов'!$L$203</f>
        <v>5</v>
      </c>
      <c r="H127" s="5">
        <f>'Списки 9 классов'!$L$204</f>
        <v>0</v>
      </c>
      <c r="I127" s="8">
        <f t="shared" si="33"/>
        <v>0.16666666666666666</v>
      </c>
      <c r="J127" s="11"/>
      <c r="K127" s="86">
        <f t="shared" si="35"/>
        <v>6</v>
      </c>
      <c r="L127" s="89">
        <f t="shared" si="34"/>
        <v>0</v>
      </c>
    </row>
    <row r="128" spans="1:12" ht="2.25" customHeight="1">
      <c r="A128" s="5"/>
      <c r="B128" s="5"/>
      <c r="C128" s="5"/>
      <c r="D128" s="5"/>
      <c r="E128" s="5"/>
      <c r="F128" s="5"/>
      <c r="G128" s="5"/>
      <c r="H128" s="5"/>
      <c r="I128" s="8"/>
      <c r="J128" s="5"/>
      <c r="K128" s="86"/>
      <c r="L128" s="89"/>
    </row>
    <row r="129" spans="1:12" ht="15" customHeight="1">
      <c r="A129" s="5" t="s">
        <v>27</v>
      </c>
      <c r="B129" s="5">
        <f aca="true" t="shared" si="36" ref="B129:H129">SUM(B122:B127)</f>
        <v>150</v>
      </c>
      <c r="C129" s="5">
        <f t="shared" si="36"/>
        <v>0</v>
      </c>
      <c r="D129" s="5">
        <f t="shared" si="36"/>
        <v>17</v>
      </c>
      <c r="E129" s="5">
        <f t="shared" si="36"/>
        <v>2</v>
      </c>
      <c r="F129" s="5">
        <f t="shared" si="36"/>
        <v>8</v>
      </c>
      <c r="G129" s="5">
        <f t="shared" si="36"/>
        <v>7</v>
      </c>
      <c r="H129" s="5">
        <f t="shared" si="36"/>
        <v>0</v>
      </c>
      <c r="I129" s="8">
        <f t="shared" si="33"/>
        <v>0.5882352941176471</v>
      </c>
      <c r="J129" s="5"/>
      <c r="K129" s="86">
        <f t="shared" si="35"/>
        <v>17</v>
      </c>
      <c r="L129" s="89">
        <f t="shared" si="34"/>
        <v>0</v>
      </c>
    </row>
    <row r="130" spans="1:12" ht="2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87"/>
      <c r="L130" s="89"/>
    </row>
    <row r="131" spans="1:12" ht="26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87"/>
      <c r="L131" s="89"/>
    </row>
    <row r="132" spans="2:12" ht="28.5" customHeight="1">
      <c r="B132" s="104" t="s">
        <v>18</v>
      </c>
      <c r="C132" s="104"/>
      <c r="D132" s="104"/>
      <c r="E132" s="104"/>
      <c r="F132" s="104"/>
      <c r="G132" s="104"/>
      <c r="H132" s="104"/>
      <c r="I132" s="104"/>
      <c r="J132" s="14" t="s">
        <v>118</v>
      </c>
      <c r="K132" s="87"/>
      <c r="L132" s="89"/>
    </row>
    <row r="133" spans="1:12" ht="14.25" customHeight="1">
      <c r="A133" s="96" t="s">
        <v>0</v>
      </c>
      <c r="B133" s="95" t="s">
        <v>1</v>
      </c>
      <c r="C133" s="95" t="s">
        <v>26</v>
      </c>
      <c r="D133" s="95" t="s">
        <v>2</v>
      </c>
      <c r="E133" s="107" t="s">
        <v>25</v>
      </c>
      <c r="F133" s="107"/>
      <c r="G133" s="107"/>
      <c r="H133" s="107"/>
      <c r="I133" s="98" t="s">
        <v>7</v>
      </c>
      <c r="J133" s="99" t="s">
        <v>38</v>
      </c>
      <c r="K133" s="82" t="s">
        <v>39</v>
      </c>
      <c r="L133" s="89" t="s">
        <v>42</v>
      </c>
    </row>
    <row r="134" spans="1:14" s="1" customFormat="1" ht="52.5" customHeight="1">
      <c r="A134" s="96"/>
      <c r="B134" s="96"/>
      <c r="C134" s="96"/>
      <c r="D134" s="96"/>
      <c r="E134" s="2" t="s">
        <v>3</v>
      </c>
      <c r="F134" s="2" t="s">
        <v>4</v>
      </c>
      <c r="G134" s="2" t="s">
        <v>5</v>
      </c>
      <c r="H134" s="2" t="s">
        <v>6</v>
      </c>
      <c r="I134" s="99"/>
      <c r="J134" s="99"/>
      <c r="K134" s="84"/>
      <c r="L134" s="89"/>
      <c r="N134" s="20"/>
    </row>
    <row r="135" spans="1:12" ht="15" customHeight="1">
      <c r="A135" s="5" t="s">
        <v>8</v>
      </c>
      <c r="B135" s="23">
        <f>'Списки 9 классов'!A$28</f>
        <v>25</v>
      </c>
      <c r="C135" s="5"/>
      <c r="D135" s="5">
        <f>'Списки 9 классов'!$M$30</f>
        <v>3</v>
      </c>
      <c r="E135" s="5">
        <f>'Списки 9 классов'!$M$31</f>
        <v>0</v>
      </c>
      <c r="F135" s="5">
        <f>'Списки 9 классов'!$M$32</f>
        <v>0</v>
      </c>
      <c r="G135" s="5">
        <f>'Списки 9 классов'!$M$33</f>
        <v>0</v>
      </c>
      <c r="H135" s="5">
        <f>'Списки 9 классов'!$M$34</f>
        <v>0</v>
      </c>
      <c r="I135" s="8">
        <f aca="true" t="shared" si="37" ref="I135:I142">SUM(E135,F135)/D135*100%</f>
        <v>0</v>
      </c>
      <c r="J135" s="11"/>
      <c r="K135" s="86">
        <f>SUM(E135:H135)</f>
        <v>0</v>
      </c>
      <c r="L135" s="89">
        <f aca="true" t="shared" si="38" ref="L135:L142">D135-SUM(E135:H135)</f>
        <v>3</v>
      </c>
    </row>
    <row r="136" spans="1:12" ht="15" customHeight="1">
      <c r="A136" s="5" t="s">
        <v>9</v>
      </c>
      <c r="B136" s="23">
        <f>'Списки 9 классов'!A$62</f>
        <v>25</v>
      </c>
      <c r="C136" s="5"/>
      <c r="D136" s="5">
        <f>'Списки 9 классов'!$M$64</f>
        <v>9</v>
      </c>
      <c r="E136" s="5">
        <f>'Списки 9 классов'!$M$65</f>
        <v>3</v>
      </c>
      <c r="F136" s="5">
        <f>'Списки 9 классов'!$M$66</f>
        <v>2</v>
      </c>
      <c r="G136" s="5">
        <f>'Списки 9 классов'!$M$67</f>
        <v>4</v>
      </c>
      <c r="H136" s="5">
        <f>'Списки 9 классов'!$M$68</f>
        <v>0</v>
      </c>
      <c r="I136" s="8">
        <f t="shared" si="37"/>
        <v>0.5555555555555556</v>
      </c>
      <c r="J136" s="11"/>
      <c r="K136" s="86">
        <f aca="true" t="shared" si="39" ref="K136:K142">SUM(E136:H136)</f>
        <v>9</v>
      </c>
      <c r="L136" s="89">
        <f t="shared" si="38"/>
        <v>0</v>
      </c>
    </row>
    <row r="137" spans="1:12" ht="15" customHeight="1">
      <c r="A137" s="5" t="s">
        <v>10</v>
      </c>
      <c r="B137" s="23">
        <f>'Списки 9 классов'!A$96</f>
        <v>25</v>
      </c>
      <c r="C137" s="5"/>
      <c r="D137" s="5">
        <f>'Списки 9 классов'!$M$98</f>
        <v>1</v>
      </c>
      <c r="E137" s="5">
        <f>'Списки 9 классов'!$M$99</f>
        <v>1</v>
      </c>
      <c r="F137" s="5">
        <f>'Списки 9 классов'!$M$100</f>
        <v>0</v>
      </c>
      <c r="G137" s="5">
        <f>'Списки 9 классов'!$M$101</f>
        <v>0</v>
      </c>
      <c r="H137" s="5">
        <f>'Списки 9 классов'!$M$102</f>
        <v>0</v>
      </c>
      <c r="I137" s="8">
        <f t="shared" si="37"/>
        <v>1</v>
      </c>
      <c r="J137" s="11"/>
      <c r="K137" s="86">
        <f t="shared" si="39"/>
        <v>1</v>
      </c>
      <c r="L137" s="89">
        <f t="shared" si="38"/>
        <v>0</v>
      </c>
    </row>
    <row r="138" spans="1:12" ht="15" customHeight="1">
      <c r="A138" s="5" t="s">
        <v>11</v>
      </c>
      <c r="B138" s="23">
        <f>'Списки 9 классов'!A$130</f>
        <v>25</v>
      </c>
      <c r="C138" s="5"/>
      <c r="D138" s="5">
        <f>'Списки 9 классов'!$M$132</f>
        <v>0</v>
      </c>
      <c r="E138" s="5">
        <f>'Списки 9 классов'!$M$133</f>
        <v>0</v>
      </c>
      <c r="F138" s="5">
        <f>'Списки 9 классов'!$M$134</f>
        <v>0</v>
      </c>
      <c r="G138" s="5">
        <f>'Списки 9 классов'!$M$135</f>
        <v>0</v>
      </c>
      <c r="H138" s="5">
        <f>'Списки 9 классов'!$M$136</f>
        <v>0</v>
      </c>
      <c r="I138" s="8" t="e">
        <f t="shared" si="37"/>
        <v>#DIV/0!</v>
      </c>
      <c r="J138" s="11"/>
      <c r="K138" s="86">
        <f t="shared" si="39"/>
        <v>0</v>
      </c>
      <c r="L138" s="89">
        <f t="shared" si="38"/>
        <v>0</v>
      </c>
    </row>
    <row r="139" spans="1:12" ht="15" customHeight="1">
      <c r="A139" s="5" t="s">
        <v>12</v>
      </c>
      <c r="B139" s="23">
        <f>'Списки 9 классов'!A$164</f>
        <v>25</v>
      </c>
      <c r="C139" s="5"/>
      <c r="D139" s="5">
        <f>'Списки 9 классов'!$M$166</f>
        <v>3</v>
      </c>
      <c r="E139" s="5">
        <f>'Списки 9 классов'!$M$167</f>
        <v>0</v>
      </c>
      <c r="F139" s="5">
        <f>'Списки 9 классов'!$M$168</f>
        <v>0</v>
      </c>
      <c r="G139" s="5">
        <f>'Списки 9 классов'!$M$169</f>
        <v>3</v>
      </c>
      <c r="H139" s="5">
        <f>'Списки 9 классов'!$M$170</f>
        <v>0</v>
      </c>
      <c r="I139" s="8">
        <f t="shared" si="37"/>
        <v>0</v>
      </c>
      <c r="J139" s="11"/>
      <c r="K139" s="86">
        <f t="shared" si="39"/>
        <v>3</v>
      </c>
      <c r="L139" s="89">
        <f t="shared" si="38"/>
        <v>0</v>
      </c>
    </row>
    <row r="140" spans="1:12" ht="15" customHeight="1">
      <c r="A140" s="5" t="s">
        <v>96</v>
      </c>
      <c r="B140" s="23">
        <f>'Списки 9 классов'!A$198</f>
        <v>25</v>
      </c>
      <c r="C140" s="5"/>
      <c r="D140" s="5">
        <f>'Списки 9 классов'!$M$200</f>
        <v>1</v>
      </c>
      <c r="E140" s="5">
        <f>'Списки 9 классов'!$M$201</f>
        <v>0</v>
      </c>
      <c r="F140" s="5">
        <f>'Списки 9 классов'!$M$202</f>
        <v>0</v>
      </c>
      <c r="G140" s="5">
        <f>'Списки 9 классов'!$M$203</f>
        <v>1</v>
      </c>
      <c r="H140" s="5">
        <f>'Списки 9 классов'!$M$204</f>
        <v>0</v>
      </c>
      <c r="I140" s="8">
        <f t="shared" si="37"/>
        <v>0</v>
      </c>
      <c r="J140" s="11"/>
      <c r="K140" s="86">
        <f t="shared" si="39"/>
        <v>1</v>
      </c>
      <c r="L140" s="83">
        <f t="shared" si="38"/>
        <v>0</v>
      </c>
    </row>
    <row r="141" spans="1:12" ht="2.25" customHeight="1">
      <c r="A141" s="5"/>
      <c r="B141" s="5"/>
      <c r="C141" s="5"/>
      <c r="D141" s="5"/>
      <c r="E141" s="5"/>
      <c r="F141" s="5"/>
      <c r="G141" s="5"/>
      <c r="H141" s="5"/>
      <c r="I141" s="8"/>
      <c r="J141" s="5"/>
      <c r="K141" s="86"/>
      <c r="L141" s="90"/>
    </row>
    <row r="142" spans="1:12" ht="15" customHeight="1">
      <c r="A142" s="5" t="s">
        <v>27</v>
      </c>
      <c r="B142" s="5">
        <f aca="true" t="shared" si="40" ref="B142:H142">SUM(B135:B140)</f>
        <v>150</v>
      </c>
      <c r="C142" s="5">
        <f t="shared" si="40"/>
        <v>0</v>
      </c>
      <c r="D142" s="5">
        <f t="shared" si="40"/>
        <v>17</v>
      </c>
      <c r="E142" s="5">
        <f t="shared" si="40"/>
        <v>4</v>
      </c>
      <c r="F142" s="5">
        <f t="shared" si="40"/>
        <v>2</v>
      </c>
      <c r="G142" s="5">
        <f t="shared" si="40"/>
        <v>8</v>
      </c>
      <c r="H142" s="5">
        <f t="shared" si="40"/>
        <v>0</v>
      </c>
      <c r="I142" s="8">
        <f t="shared" si="37"/>
        <v>0.35294117647058826</v>
      </c>
      <c r="J142" s="5"/>
      <c r="K142" s="86">
        <f t="shared" si="39"/>
        <v>14</v>
      </c>
      <c r="L142" s="89">
        <f t="shared" si="38"/>
        <v>3</v>
      </c>
    </row>
    <row r="143" spans="1:12" ht="2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87"/>
      <c r="L143" s="89"/>
    </row>
    <row r="144" spans="11:12" ht="21.75" customHeight="1">
      <c r="K144" s="87"/>
      <c r="L144" s="89"/>
    </row>
    <row r="145" spans="11:12" ht="21.75" customHeight="1">
      <c r="K145" s="87"/>
      <c r="L145" s="89"/>
    </row>
    <row r="146" spans="2:12" ht="25.5">
      <c r="B146" s="104" t="s">
        <v>22</v>
      </c>
      <c r="C146" s="104"/>
      <c r="D146" s="104"/>
      <c r="E146" s="104"/>
      <c r="F146" s="104"/>
      <c r="G146" s="104"/>
      <c r="H146" s="104"/>
      <c r="I146" s="104"/>
      <c r="J146" s="14" t="s">
        <v>119</v>
      </c>
      <c r="K146" s="87"/>
      <c r="L146" s="83"/>
    </row>
    <row r="147" spans="1:12" ht="14.25" customHeight="1">
      <c r="A147" s="96" t="s">
        <v>0</v>
      </c>
      <c r="B147" s="96" t="s">
        <v>1</v>
      </c>
      <c r="C147" s="96" t="s">
        <v>26</v>
      </c>
      <c r="D147" s="96" t="s">
        <v>2</v>
      </c>
      <c r="E147" s="97" t="s">
        <v>25</v>
      </c>
      <c r="F147" s="97"/>
      <c r="G147" s="97"/>
      <c r="H147" s="97"/>
      <c r="I147" s="99" t="s">
        <v>7</v>
      </c>
      <c r="J147" s="99" t="s">
        <v>38</v>
      </c>
      <c r="K147" s="82" t="s">
        <v>39</v>
      </c>
      <c r="L147" s="90" t="s">
        <v>42</v>
      </c>
    </row>
    <row r="148" spans="1:14" s="1" customFormat="1" ht="52.5" customHeight="1">
      <c r="A148" s="96"/>
      <c r="B148" s="96"/>
      <c r="C148" s="96"/>
      <c r="D148" s="96"/>
      <c r="E148" s="2" t="s">
        <v>3</v>
      </c>
      <c r="F148" s="2" t="s">
        <v>4</v>
      </c>
      <c r="G148" s="2" t="s">
        <v>5</v>
      </c>
      <c r="H148" s="2" t="s">
        <v>6</v>
      </c>
      <c r="I148" s="99"/>
      <c r="J148" s="99"/>
      <c r="K148" s="84"/>
      <c r="L148" s="89"/>
      <c r="N148" s="20"/>
    </row>
    <row r="149" spans="1:12" ht="15" customHeight="1">
      <c r="A149" s="5" t="s">
        <v>8</v>
      </c>
      <c r="B149" s="23">
        <f>'Списки 9 классов'!A$28</f>
        <v>25</v>
      </c>
      <c r="C149" s="5"/>
      <c r="D149" s="5">
        <f>'Списки 9 классов'!$N$30</f>
        <v>1</v>
      </c>
      <c r="E149" s="5">
        <f>'Списки 9 классов'!$N$31</f>
        <v>0</v>
      </c>
      <c r="F149" s="5">
        <f>'Списки 9 классов'!$N$32</f>
        <v>0</v>
      </c>
      <c r="G149" s="5">
        <f>'Списки 9 классов'!$N$33</f>
        <v>0</v>
      </c>
      <c r="H149" s="5">
        <f>'Списки 9 классов'!$N$34</f>
        <v>0</v>
      </c>
      <c r="I149" s="8">
        <f aca="true" t="shared" si="41" ref="I149:I154">SUM(E149,F149)/D149*100%</f>
        <v>0</v>
      </c>
      <c r="J149" s="11"/>
      <c r="K149" s="86">
        <f aca="true" t="shared" si="42" ref="K149:K154">SUM(E149:H149)</f>
        <v>0</v>
      </c>
      <c r="L149" s="89">
        <f aca="true" t="shared" si="43" ref="L149:L154">D149-SUM(E149:H149)</f>
        <v>1</v>
      </c>
    </row>
    <row r="150" spans="1:12" ht="15" customHeight="1">
      <c r="A150" s="5" t="s">
        <v>9</v>
      </c>
      <c r="B150" s="23">
        <f>'Списки 9 классов'!A$62</f>
        <v>25</v>
      </c>
      <c r="C150" s="5"/>
      <c r="D150" s="5">
        <f>'Списки 9 классов'!$N$64</f>
        <v>4</v>
      </c>
      <c r="E150" s="5">
        <f>'Списки 9 классов'!$N$65</f>
        <v>0</v>
      </c>
      <c r="F150" s="5">
        <f>'Списки 9 классов'!$N$66</f>
        <v>2</v>
      </c>
      <c r="G150" s="5">
        <f>'Списки 9 классов'!$N$67</f>
        <v>2</v>
      </c>
      <c r="H150" s="5">
        <f>'Списки 9 классов'!$N$68</f>
        <v>0</v>
      </c>
      <c r="I150" s="8">
        <f t="shared" si="41"/>
        <v>0.5</v>
      </c>
      <c r="J150" s="11"/>
      <c r="K150" s="86">
        <f t="shared" si="42"/>
        <v>4</v>
      </c>
      <c r="L150" s="89">
        <f t="shared" si="43"/>
        <v>0</v>
      </c>
    </row>
    <row r="151" spans="1:12" ht="15" customHeight="1">
      <c r="A151" s="5" t="s">
        <v>10</v>
      </c>
      <c r="B151" s="23">
        <f>'Списки 9 классов'!A$96</f>
        <v>25</v>
      </c>
      <c r="C151" s="5"/>
      <c r="D151" s="5">
        <f>'Списки 9 классов'!$N$98</f>
        <v>0</v>
      </c>
      <c r="E151" s="5">
        <f>'Списки 9 классов'!$N$99</f>
        <v>0</v>
      </c>
      <c r="F151" s="5">
        <f>'Списки 9 классов'!$N$100</f>
        <v>0</v>
      </c>
      <c r="G151" s="5">
        <f>'Списки 9 классов'!$N$101</f>
        <v>0</v>
      </c>
      <c r="H151" s="5">
        <f>'Списки 9 классов'!$N$102</f>
        <v>0</v>
      </c>
      <c r="I151" s="8" t="e">
        <f t="shared" si="41"/>
        <v>#DIV/0!</v>
      </c>
      <c r="J151" s="11"/>
      <c r="K151" s="86">
        <f t="shared" si="42"/>
        <v>0</v>
      </c>
      <c r="L151" s="89">
        <f t="shared" si="43"/>
        <v>0</v>
      </c>
    </row>
    <row r="152" spans="1:12" ht="15" customHeight="1">
      <c r="A152" s="5" t="s">
        <v>11</v>
      </c>
      <c r="B152" s="23">
        <f>'Списки 9 классов'!A$130</f>
        <v>25</v>
      </c>
      <c r="C152" s="5"/>
      <c r="D152" s="5">
        <f>'Списки 9 классов'!$N$132</f>
        <v>5</v>
      </c>
      <c r="E152" s="5">
        <f>'Списки 9 классов'!$N$133</f>
        <v>0</v>
      </c>
      <c r="F152" s="5">
        <f>'Списки 9 классов'!$N$134</f>
        <v>2</v>
      </c>
      <c r="G152" s="5">
        <f>'Списки 9 классов'!$N$135</f>
        <v>3</v>
      </c>
      <c r="H152" s="5">
        <f>'Списки 9 классов'!$N$136</f>
        <v>0</v>
      </c>
      <c r="I152" s="8">
        <f t="shared" si="41"/>
        <v>0.4</v>
      </c>
      <c r="J152" s="11"/>
      <c r="K152" s="86">
        <f t="shared" si="42"/>
        <v>5</v>
      </c>
      <c r="L152" s="89">
        <f t="shared" si="43"/>
        <v>0</v>
      </c>
    </row>
    <row r="153" spans="1:12" ht="15" customHeight="1">
      <c r="A153" s="5" t="s">
        <v>12</v>
      </c>
      <c r="B153" s="23">
        <f>'Списки 9 классов'!A$164</f>
        <v>25</v>
      </c>
      <c r="C153" s="5"/>
      <c r="D153" s="5">
        <f>'Списки 9 классов'!$N$166</f>
        <v>7</v>
      </c>
      <c r="E153" s="5">
        <f>'Списки 9 классов'!$N$167</f>
        <v>0</v>
      </c>
      <c r="F153" s="5">
        <f>'Списки 9 классов'!$N$168</f>
        <v>1</v>
      </c>
      <c r="G153" s="5">
        <f>'Списки 9 классов'!$N$169</f>
        <v>6</v>
      </c>
      <c r="H153" s="5">
        <f>'Списки 9 классов'!$N$170</f>
        <v>0</v>
      </c>
      <c r="I153" s="8">
        <f t="shared" si="41"/>
        <v>0.14285714285714285</v>
      </c>
      <c r="J153" s="11"/>
      <c r="K153" s="86">
        <f t="shared" si="42"/>
        <v>7</v>
      </c>
      <c r="L153" s="89">
        <f t="shared" si="43"/>
        <v>0</v>
      </c>
    </row>
    <row r="154" spans="1:12" ht="15" customHeight="1">
      <c r="A154" s="5" t="s">
        <v>96</v>
      </c>
      <c r="B154" s="23">
        <f>'Списки 9 классов'!A$198</f>
        <v>25</v>
      </c>
      <c r="C154" s="5"/>
      <c r="D154" s="5">
        <f>'Списки 9 классов'!$N$200</f>
        <v>10</v>
      </c>
      <c r="E154" s="5">
        <f>'Списки 9 классов'!$N$201</f>
        <v>0</v>
      </c>
      <c r="F154" s="5">
        <f>'Списки 9 классов'!$N$202</f>
        <v>0</v>
      </c>
      <c r="G154" s="5">
        <f>'Списки 9 классов'!$N$203</f>
        <v>10</v>
      </c>
      <c r="H154" s="5">
        <f>'Списки 9 классов'!$N$204</f>
        <v>0</v>
      </c>
      <c r="I154" s="8">
        <f t="shared" si="41"/>
        <v>0</v>
      </c>
      <c r="J154" s="11"/>
      <c r="K154" s="86">
        <f t="shared" si="42"/>
        <v>10</v>
      </c>
      <c r="L154" s="83">
        <f t="shared" si="43"/>
        <v>0</v>
      </c>
    </row>
    <row r="155" spans="1:12" ht="2.25" customHeight="1">
      <c r="A155" s="5"/>
      <c r="B155" s="5"/>
      <c r="C155" s="5"/>
      <c r="D155" s="5"/>
      <c r="E155" s="5"/>
      <c r="F155" s="5"/>
      <c r="G155" s="5"/>
      <c r="H155" s="5"/>
      <c r="I155" s="8"/>
      <c r="J155" s="5"/>
      <c r="K155" s="86"/>
      <c r="L155" s="90"/>
    </row>
    <row r="156" spans="1:12" ht="15" customHeight="1">
      <c r="A156" s="5" t="s">
        <v>27</v>
      </c>
      <c r="B156" s="5">
        <f aca="true" t="shared" si="44" ref="B156:H156">SUM(B149:B154)</f>
        <v>150</v>
      </c>
      <c r="C156" s="5">
        <f t="shared" si="44"/>
        <v>0</v>
      </c>
      <c r="D156" s="5">
        <f t="shared" si="44"/>
        <v>27</v>
      </c>
      <c r="E156" s="5">
        <f t="shared" si="44"/>
        <v>0</v>
      </c>
      <c r="F156" s="5">
        <f t="shared" si="44"/>
        <v>5</v>
      </c>
      <c r="G156" s="5">
        <f t="shared" si="44"/>
        <v>21</v>
      </c>
      <c r="H156" s="5">
        <f t="shared" si="44"/>
        <v>0</v>
      </c>
      <c r="I156" s="8">
        <f>SUM(E156,F156)/D156*100%</f>
        <v>0.18518518518518517</v>
      </c>
      <c r="J156" s="5"/>
      <c r="K156" s="86">
        <f>SUM(E156:H156)</f>
        <v>26</v>
      </c>
      <c r="L156" s="89">
        <f>D156-SUM(E156:H156)</f>
        <v>1</v>
      </c>
    </row>
    <row r="157" spans="1:12" ht="2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87"/>
      <c r="L157" s="89"/>
    </row>
    <row r="158" spans="11:12" ht="21.75" customHeight="1">
      <c r="K158" s="87"/>
      <c r="L158" s="89"/>
    </row>
    <row r="159" spans="2:12" ht="18.75">
      <c r="B159" s="104" t="s">
        <v>40</v>
      </c>
      <c r="C159" s="104"/>
      <c r="D159" s="104"/>
      <c r="E159" s="104"/>
      <c r="F159" s="104"/>
      <c r="G159" s="104"/>
      <c r="H159" s="104"/>
      <c r="I159" s="104"/>
      <c r="J159" s="65">
        <v>38877</v>
      </c>
      <c r="K159" s="87"/>
      <c r="L159" s="89"/>
    </row>
    <row r="160" spans="1:12" ht="14.25" customHeight="1">
      <c r="A160" s="96" t="s">
        <v>0</v>
      </c>
      <c r="B160" s="96" t="s">
        <v>1</v>
      </c>
      <c r="C160" s="96" t="s">
        <v>26</v>
      </c>
      <c r="D160" s="96" t="s">
        <v>2</v>
      </c>
      <c r="E160" s="97" t="s">
        <v>25</v>
      </c>
      <c r="F160" s="97"/>
      <c r="G160" s="97"/>
      <c r="H160" s="97"/>
      <c r="I160" s="99" t="s">
        <v>7</v>
      </c>
      <c r="J160" s="99" t="s">
        <v>38</v>
      </c>
      <c r="K160" s="82" t="s">
        <v>39</v>
      </c>
      <c r="L160" s="89" t="s">
        <v>42</v>
      </c>
    </row>
    <row r="161" spans="1:14" s="1" customFormat="1" ht="52.5" customHeight="1">
      <c r="A161" s="96"/>
      <c r="B161" s="96"/>
      <c r="C161" s="96"/>
      <c r="D161" s="96"/>
      <c r="E161" s="2" t="s">
        <v>3</v>
      </c>
      <c r="F161" s="2" t="s">
        <v>4</v>
      </c>
      <c r="G161" s="2" t="s">
        <v>5</v>
      </c>
      <c r="H161" s="2" t="s">
        <v>6</v>
      </c>
      <c r="I161" s="99"/>
      <c r="J161" s="99"/>
      <c r="K161" s="84"/>
      <c r="L161" s="89"/>
      <c r="N161" s="20"/>
    </row>
    <row r="162" spans="1:12" ht="15" customHeight="1">
      <c r="A162" s="5" t="s">
        <v>8</v>
      </c>
      <c r="B162" s="23">
        <f>'Списки 9 классов'!A$28</f>
        <v>25</v>
      </c>
      <c r="C162" s="5"/>
      <c r="D162" s="5">
        <f>'Списки 9 классов'!$O$30</f>
        <v>1</v>
      </c>
      <c r="E162" s="5">
        <f>'Списки 9 классов'!$O$31</f>
        <v>0</v>
      </c>
      <c r="F162" s="5">
        <f>'Списки 9 классов'!$O$32</f>
        <v>0</v>
      </c>
      <c r="G162" s="5">
        <f>'Списки 9 классов'!$O$33</f>
        <v>0</v>
      </c>
      <c r="H162" s="5">
        <f>'Списки 9 классов'!$O$34</f>
        <v>0</v>
      </c>
      <c r="I162" s="8">
        <f aca="true" t="shared" si="45" ref="I162:I167">SUM(E162,F162)/D162*100%</f>
        <v>0</v>
      </c>
      <c r="J162" s="11"/>
      <c r="K162" s="86">
        <f aca="true" t="shared" si="46" ref="K162:K167">SUM(E162:H162)</f>
        <v>0</v>
      </c>
      <c r="L162" s="89">
        <f aca="true" t="shared" si="47" ref="L162:L167">D162-SUM(E162:H162)</f>
        <v>1</v>
      </c>
    </row>
    <row r="163" spans="1:12" ht="15" customHeight="1">
      <c r="A163" s="5" t="s">
        <v>9</v>
      </c>
      <c r="B163" s="23">
        <f>'Списки 9 классов'!A$62</f>
        <v>25</v>
      </c>
      <c r="C163" s="5"/>
      <c r="D163" s="5">
        <f>'Списки 9 классов'!$O$64</f>
        <v>0</v>
      </c>
      <c r="E163" s="5">
        <f>'Списки 9 классов'!$O$65</f>
        <v>0</v>
      </c>
      <c r="F163" s="5">
        <f>'Списки 9 классов'!$O$66</f>
        <v>0</v>
      </c>
      <c r="G163" s="5">
        <f>'Списки 9 классов'!$O$67</f>
        <v>0</v>
      </c>
      <c r="H163" s="5">
        <f>'Списки 9 классов'!$O$68</f>
        <v>0</v>
      </c>
      <c r="I163" s="8" t="e">
        <f t="shared" si="45"/>
        <v>#DIV/0!</v>
      </c>
      <c r="J163" s="11"/>
      <c r="K163" s="86">
        <f t="shared" si="46"/>
        <v>0</v>
      </c>
      <c r="L163" s="89">
        <f t="shared" si="47"/>
        <v>0</v>
      </c>
    </row>
    <row r="164" spans="1:12" ht="15" customHeight="1">
      <c r="A164" s="5" t="s">
        <v>10</v>
      </c>
      <c r="B164" s="23">
        <f>'Списки 9 классов'!A$96</f>
        <v>25</v>
      </c>
      <c r="C164" s="5"/>
      <c r="D164" s="5">
        <f>'Списки 9 классов'!$O$98</f>
        <v>0</v>
      </c>
      <c r="E164" s="5">
        <f>'Списки 9 классов'!$O$99</f>
        <v>0</v>
      </c>
      <c r="F164" s="5">
        <f>'Списки 9 классов'!$O$100</f>
        <v>0</v>
      </c>
      <c r="G164" s="5">
        <f>'Списки 9 классов'!$O$101</f>
        <v>0</v>
      </c>
      <c r="H164" s="5">
        <f>'Списки 9 классов'!$O$102</f>
        <v>0</v>
      </c>
      <c r="I164" s="8" t="e">
        <f t="shared" si="45"/>
        <v>#DIV/0!</v>
      </c>
      <c r="J164" s="11"/>
      <c r="K164" s="86">
        <f t="shared" si="46"/>
        <v>0</v>
      </c>
      <c r="L164" s="89">
        <f t="shared" si="47"/>
        <v>0</v>
      </c>
    </row>
    <row r="165" spans="1:12" ht="15" customHeight="1">
      <c r="A165" s="5" t="s">
        <v>11</v>
      </c>
      <c r="B165" s="23">
        <f>'Списки 9 классов'!A$130</f>
        <v>25</v>
      </c>
      <c r="C165" s="5"/>
      <c r="D165" s="5">
        <f>'Списки 9 классов'!$O$132</f>
        <v>0</v>
      </c>
      <c r="E165" s="5">
        <f>'Списки 9 классов'!$O$133</f>
        <v>0</v>
      </c>
      <c r="F165" s="5">
        <f>'Списки 9 классов'!$O$134</f>
        <v>0</v>
      </c>
      <c r="G165" s="5">
        <f>'Списки 9 классов'!$O$135</f>
        <v>0</v>
      </c>
      <c r="H165" s="5">
        <f>'Списки 9 классов'!$O$136</f>
        <v>0</v>
      </c>
      <c r="I165" s="8" t="e">
        <f t="shared" si="45"/>
        <v>#DIV/0!</v>
      </c>
      <c r="J165" s="11"/>
      <c r="K165" s="86">
        <f t="shared" si="46"/>
        <v>0</v>
      </c>
      <c r="L165" s="89">
        <f t="shared" si="47"/>
        <v>0</v>
      </c>
    </row>
    <row r="166" spans="1:12" ht="15" customHeight="1">
      <c r="A166" s="5" t="s">
        <v>12</v>
      </c>
      <c r="B166" s="23">
        <f>'Списки 9 классов'!A$164</f>
        <v>25</v>
      </c>
      <c r="C166" s="5"/>
      <c r="D166" s="5">
        <f>'Списки 9 классов'!$O$166</f>
        <v>0</v>
      </c>
      <c r="E166" s="5">
        <f>'Списки 9 классов'!$O$167</f>
        <v>0</v>
      </c>
      <c r="F166" s="5">
        <f>'Списки 9 классов'!$O$168</f>
        <v>0</v>
      </c>
      <c r="G166" s="5">
        <f>'Списки 9 классов'!$O$169</f>
        <v>0</v>
      </c>
      <c r="H166" s="5">
        <f>'Списки 9 классов'!$O$170</f>
        <v>0</v>
      </c>
      <c r="I166" s="8" t="e">
        <f t="shared" si="45"/>
        <v>#DIV/0!</v>
      </c>
      <c r="J166" s="11"/>
      <c r="K166" s="86">
        <f t="shared" si="46"/>
        <v>0</v>
      </c>
      <c r="L166" s="89">
        <f t="shared" si="47"/>
        <v>0</v>
      </c>
    </row>
    <row r="167" spans="1:12" ht="15" customHeight="1">
      <c r="A167" s="5" t="s">
        <v>96</v>
      </c>
      <c r="B167" s="23">
        <f>'Списки 9 классов'!A$198</f>
        <v>25</v>
      </c>
      <c r="C167" s="5"/>
      <c r="D167" s="5">
        <f>'Списки 9 классов'!$O$200</f>
        <v>0</v>
      </c>
      <c r="E167" s="5">
        <f>'Списки 9 классов'!$O$201</f>
        <v>0</v>
      </c>
      <c r="F167" s="5">
        <f>'Списки 9 классов'!$O$202</f>
        <v>0</v>
      </c>
      <c r="G167" s="5">
        <f>'Списки 9 классов'!$O$203</f>
        <v>0</v>
      </c>
      <c r="H167" s="5">
        <f>'Списки 9 классов'!$O$204</f>
        <v>0</v>
      </c>
      <c r="I167" s="8" t="e">
        <f t="shared" si="45"/>
        <v>#DIV/0!</v>
      </c>
      <c r="J167" s="11"/>
      <c r="K167" s="86">
        <f t="shared" si="46"/>
        <v>0</v>
      </c>
      <c r="L167" s="83">
        <f t="shared" si="47"/>
        <v>0</v>
      </c>
    </row>
    <row r="168" spans="1:12" ht="2.25" customHeight="1">
      <c r="A168" s="5"/>
      <c r="B168" s="5"/>
      <c r="C168" s="5"/>
      <c r="D168" s="5"/>
      <c r="E168" s="5"/>
      <c r="F168" s="5"/>
      <c r="G168" s="5"/>
      <c r="H168" s="5"/>
      <c r="I168" s="8"/>
      <c r="J168" s="5"/>
      <c r="K168" s="86"/>
      <c r="L168" s="90"/>
    </row>
    <row r="169" spans="1:12" ht="15" customHeight="1">
      <c r="A169" s="5" t="s">
        <v>27</v>
      </c>
      <c r="B169" s="5">
        <f aca="true" t="shared" si="48" ref="B169:H169">SUM(B162:B167)</f>
        <v>150</v>
      </c>
      <c r="C169" s="5">
        <f t="shared" si="48"/>
        <v>0</v>
      </c>
      <c r="D169" s="5">
        <f t="shared" si="48"/>
        <v>1</v>
      </c>
      <c r="E169" s="5">
        <f t="shared" si="48"/>
        <v>0</v>
      </c>
      <c r="F169" s="5">
        <f t="shared" si="48"/>
        <v>0</v>
      </c>
      <c r="G169" s="5">
        <f t="shared" si="48"/>
        <v>0</v>
      </c>
      <c r="H169" s="5">
        <f t="shared" si="48"/>
        <v>0</v>
      </c>
      <c r="I169" s="8">
        <f>SUM(E169,F169)/D169*100%</f>
        <v>0</v>
      </c>
      <c r="J169" s="5"/>
      <c r="K169" s="86">
        <f>SUM(E169:H169)</f>
        <v>0</v>
      </c>
      <c r="L169" s="89">
        <f>D169-SUM(E169:H169)</f>
        <v>1</v>
      </c>
    </row>
    <row r="170" spans="1:12" ht="2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87"/>
      <c r="L170" s="89"/>
    </row>
    <row r="171" spans="11:12" ht="21.75" customHeight="1">
      <c r="K171" s="87"/>
      <c r="L171" s="89"/>
    </row>
    <row r="172" spans="2:12" ht="65.25" customHeight="1">
      <c r="B172" s="104" t="s">
        <v>20</v>
      </c>
      <c r="C172" s="104"/>
      <c r="D172" s="104"/>
      <c r="E172" s="104"/>
      <c r="F172" s="104"/>
      <c r="G172" s="104"/>
      <c r="H172" s="104"/>
      <c r="I172" s="104"/>
      <c r="J172" s="14" t="s">
        <v>120</v>
      </c>
      <c r="K172" s="87"/>
      <c r="L172" s="89"/>
    </row>
    <row r="173" spans="1:12" ht="14.25" customHeight="1">
      <c r="A173" s="96" t="s">
        <v>0</v>
      </c>
      <c r="B173" s="96" t="s">
        <v>1</v>
      </c>
      <c r="C173" s="96" t="s">
        <v>26</v>
      </c>
      <c r="D173" s="96" t="s">
        <v>2</v>
      </c>
      <c r="E173" s="97" t="s">
        <v>25</v>
      </c>
      <c r="F173" s="97"/>
      <c r="G173" s="97"/>
      <c r="H173" s="97"/>
      <c r="I173" s="99" t="s">
        <v>7</v>
      </c>
      <c r="J173" s="99" t="s">
        <v>38</v>
      </c>
      <c r="K173" s="82" t="s">
        <v>39</v>
      </c>
      <c r="L173" s="89" t="s">
        <v>42</v>
      </c>
    </row>
    <row r="174" spans="1:14" s="1" customFormat="1" ht="52.5" customHeight="1">
      <c r="A174" s="96"/>
      <c r="B174" s="96"/>
      <c r="C174" s="96"/>
      <c r="D174" s="96"/>
      <c r="E174" s="2" t="s">
        <v>3</v>
      </c>
      <c r="F174" s="2" t="s">
        <v>4</v>
      </c>
      <c r="G174" s="2" t="s">
        <v>5</v>
      </c>
      <c r="H174" s="2" t="s">
        <v>6</v>
      </c>
      <c r="I174" s="99"/>
      <c r="J174" s="99"/>
      <c r="K174" s="84"/>
      <c r="L174" s="83"/>
      <c r="N174" s="20"/>
    </row>
    <row r="175" spans="1:12" ht="15" customHeight="1">
      <c r="A175" s="5" t="s">
        <v>8</v>
      </c>
      <c r="B175" s="23">
        <f>'Списки 9 классов'!A$28</f>
        <v>25</v>
      </c>
      <c r="C175" s="5"/>
      <c r="D175" s="5">
        <f>'Списки 9 классов'!$P$30</f>
        <v>17</v>
      </c>
      <c r="E175" s="5">
        <f>'Списки 9 классов'!$P$31</f>
        <v>0</v>
      </c>
      <c r="F175" s="5">
        <f>'Списки 9 классов'!$P$32</f>
        <v>0</v>
      </c>
      <c r="G175" s="5">
        <f>'Списки 9 классов'!$P$33</f>
        <v>0</v>
      </c>
      <c r="H175" s="5">
        <f>'Списки 9 классов'!$P$34</f>
        <v>0</v>
      </c>
      <c r="I175" s="8">
        <f aca="true" t="shared" si="49" ref="I175:I180">SUM(E175,F175)/D175*100%</f>
        <v>0</v>
      </c>
      <c r="J175" s="11"/>
      <c r="K175" s="86">
        <f aca="true" t="shared" si="50" ref="K175:K180">SUM(E175:H175)</f>
        <v>0</v>
      </c>
      <c r="L175" s="90">
        <f aca="true" t="shared" si="51" ref="L175:L182">D175-SUM(E175:H175)</f>
        <v>17</v>
      </c>
    </row>
    <row r="176" spans="1:12" ht="15" customHeight="1">
      <c r="A176" s="5" t="s">
        <v>9</v>
      </c>
      <c r="B176" s="23">
        <f>'Списки 9 классов'!A$62</f>
        <v>25</v>
      </c>
      <c r="C176" s="5"/>
      <c r="D176" s="5">
        <f>'Списки 9 классов'!$P$64</f>
        <v>13</v>
      </c>
      <c r="E176" s="5">
        <f>'Списки 9 классов'!$P$65</f>
        <v>4</v>
      </c>
      <c r="F176" s="5">
        <f>'Списки 9 классов'!$P$66</f>
        <v>6</v>
      </c>
      <c r="G176" s="5">
        <f>'Списки 9 классов'!$P$67</f>
        <v>3</v>
      </c>
      <c r="H176" s="5">
        <f>'Списки 9 классов'!$P$68</f>
        <v>0</v>
      </c>
      <c r="I176" s="8">
        <f t="shared" si="49"/>
        <v>0.7692307692307693</v>
      </c>
      <c r="J176" s="11"/>
      <c r="K176" s="86">
        <f t="shared" si="50"/>
        <v>13</v>
      </c>
      <c r="L176" s="89">
        <f t="shared" si="51"/>
        <v>0</v>
      </c>
    </row>
    <row r="177" spans="1:12" ht="15" customHeight="1">
      <c r="A177" s="5" t="s">
        <v>10</v>
      </c>
      <c r="B177" s="23">
        <f>'Списки 9 классов'!A$96</f>
        <v>25</v>
      </c>
      <c r="C177" s="5"/>
      <c r="D177" s="5">
        <f>'Списки 9 классов'!$P$98</f>
        <v>11</v>
      </c>
      <c r="E177" s="5">
        <f>'Списки 9 классов'!$P$99</f>
        <v>6</v>
      </c>
      <c r="F177" s="5">
        <f>'Списки 9 классов'!$P$100</f>
        <v>4</v>
      </c>
      <c r="G177" s="5">
        <f>'Списки 9 классов'!$P$101</f>
        <v>1</v>
      </c>
      <c r="H177" s="5">
        <f>'Списки 9 классов'!$P$102</f>
        <v>0</v>
      </c>
      <c r="I177" s="8">
        <f t="shared" si="49"/>
        <v>0.9090909090909091</v>
      </c>
      <c r="J177" s="11"/>
      <c r="K177" s="86">
        <f t="shared" si="50"/>
        <v>11</v>
      </c>
      <c r="L177" s="89">
        <f t="shared" si="51"/>
        <v>0</v>
      </c>
    </row>
    <row r="178" spans="1:12" ht="15" customHeight="1">
      <c r="A178" s="5" t="s">
        <v>11</v>
      </c>
      <c r="B178" s="23">
        <f>'Списки 9 классов'!A$130</f>
        <v>25</v>
      </c>
      <c r="C178" s="5"/>
      <c r="D178" s="5">
        <f>'Списки 9 классов'!$P$132</f>
        <v>2</v>
      </c>
      <c r="E178" s="5">
        <f>'Списки 9 классов'!$P$133</f>
        <v>0</v>
      </c>
      <c r="F178" s="5">
        <f>'Списки 9 классов'!$P$134</f>
        <v>1</v>
      </c>
      <c r="G178" s="5">
        <f>'Списки 9 классов'!$P$135</f>
        <v>1</v>
      </c>
      <c r="H178" s="5">
        <f>'Списки 9 классов'!$P$136</f>
        <v>0</v>
      </c>
      <c r="I178" s="8">
        <f t="shared" si="49"/>
        <v>0.5</v>
      </c>
      <c r="J178" s="11"/>
      <c r="K178" s="86">
        <f t="shared" si="50"/>
        <v>2</v>
      </c>
      <c r="L178" s="89">
        <f t="shared" si="51"/>
        <v>0</v>
      </c>
    </row>
    <row r="179" spans="1:12" ht="15" customHeight="1">
      <c r="A179" s="5" t="s">
        <v>12</v>
      </c>
      <c r="B179" s="23">
        <f>'Списки 9 классов'!A$164</f>
        <v>25</v>
      </c>
      <c r="C179" s="5"/>
      <c r="D179" s="5">
        <f>'Списки 9 классов'!$P$166</f>
        <v>11</v>
      </c>
      <c r="E179" s="5">
        <f>'Списки 9 классов'!$P$167</f>
        <v>0</v>
      </c>
      <c r="F179" s="5">
        <f>'Списки 9 классов'!$P$168</f>
        <v>3</v>
      </c>
      <c r="G179" s="5">
        <f>'Списки 9 классов'!$P$169</f>
        <v>8</v>
      </c>
      <c r="H179" s="5">
        <f>'Списки 9 классов'!$P$170</f>
        <v>0</v>
      </c>
      <c r="I179" s="8">
        <f t="shared" si="49"/>
        <v>0.2727272727272727</v>
      </c>
      <c r="J179" s="11"/>
      <c r="K179" s="86">
        <f t="shared" si="50"/>
        <v>11</v>
      </c>
      <c r="L179" s="89">
        <f t="shared" si="51"/>
        <v>0</v>
      </c>
    </row>
    <row r="180" spans="1:12" ht="15" customHeight="1">
      <c r="A180" s="5" t="s">
        <v>96</v>
      </c>
      <c r="B180" s="23">
        <f>'Списки 9 классов'!A$198</f>
        <v>25</v>
      </c>
      <c r="C180" s="5"/>
      <c r="D180" s="5">
        <f>'Списки 9 классов'!$P$200</f>
        <v>10</v>
      </c>
      <c r="E180" s="5">
        <f>'Списки 9 классов'!$P$201</f>
        <v>0</v>
      </c>
      <c r="F180" s="5">
        <f>'Списки 9 классов'!$P$202</f>
        <v>1</v>
      </c>
      <c r="G180" s="5">
        <f>'Списки 9 классов'!$P$203</f>
        <v>9</v>
      </c>
      <c r="H180" s="5">
        <f>'Списки 9 классов'!$P$204</f>
        <v>0</v>
      </c>
      <c r="I180" s="8">
        <f t="shared" si="49"/>
        <v>0.1</v>
      </c>
      <c r="J180" s="11"/>
      <c r="K180" s="86">
        <f t="shared" si="50"/>
        <v>10</v>
      </c>
      <c r="L180" s="89">
        <f t="shared" si="51"/>
        <v>0</v>
      </c>
    </row>
    <row r="181" spans="1:12" ht="2.25" customHeight="1">
      <c r="A181" s="5"/>
      <c r="B181" s="5"/>
      <c r="C181" s="5"/>
      <c r="D181" s="5"/>
      <c r="E181" s="5"/>
      <c r="F181" s="5"/>
      <c r="G181" s="5"/>
      <c r="H181" s="5"/>
      <c r="I181" s="8"/>
      <c r="J181" s="5"/>
      <c r="K181" s="86"/>
      <c r="L181" s="89"/>
    </row>
    <row r="182" spans="1:12" ht="15" customHeight="1">
      <c r="A182" s="5" t="s">
        <v>27</v>
      </c>
      <c r="B182" s="5">
        <f aca="true" t="shared" si="52" ref="B182:H182">SUM(B175:B180)</f>
        <v>150</v>
      </c>
      <c r="C182" s="5">
        <f t="shared" si="52"/>
        <v>0</v>
      </c>
      <c r="D182" s="5">
        <f t="shared" si="52"/>
        <v>64</v>
      </c>
      <c r="E182" s="5">
        <f t="shared" si="52"/>
        <v>10</v>
      </c>
      <c r="F182" s="5">
        <f t="shared" si="52"/>
        <v>15</v>
      </c>
      <c r="G182" s="5">
        <f t="shared" si="52"/>
        <v>22</v>
      </c>
      <c r="H182" s="5">
        <f t="shared" si="52"/>
        <v>0</v>
      </c>
      <c r="I182" s="8">
        <f>SUM(E182,F182)/D182*100%</f>
        <v>0.390625</v>
      </c>
      <c r="J182" s="5"/>
      <c r="K182" s="86">
        <f>SUM(E182:H182)</f>
        <v>47</v>
      </c>
      <c r="L182" s="89">
        <f t="shared" si="51"/>
        <v>17</v>
      </c>
    </row>
    <row r="183" spans="1:12" ht="2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87"/>
      <c r="L183" s="89"/>
    </row>
    <row r="184" spans="11:12" ht="21.75" customHeight="1">
      <c r="K184" s="87"/>
      <c r="L184" s="83"/>
    </row>
    <row r="185" spans="2:12" ht="41.25" customHeight="1">
      <c r="B185" s="104" t="s">
        <v>41</v>
      </c>
      <c r="C185" s="104"/>
      <c r="D185" s="104"/>
      <c r="E185" s="104"/>
      <c r="F185" s="104"/>
      <c r="G185" s="104"/>
      <c r="H185" s="104"/>
      <c r="I185" s="104"/>
      <c r="J185" s="14" t="s">
        <v>121</v>
      </c>
      <c r="K185" s="87"/>
      <c r="L185" s="90"/>
    </row>
    <row r="186" spans="1:12" ht="14.25" customHeight="1">
      <c r="A186" s="96" t="s">
        <v>0</v>
      </c>
      <c r="B186" s="96" t="s">
        <v>1</v>
      </c>
      <c r="C186" s="96" t="s">
        <v>26</v>
      </c>
      <c r="D186" s="96" t="s">
        <v>2</v>
      </c>
      <c r="E186" s="100" t="s">
        <v>25</v>
      </c>
      <c r="F186" s="101"/>
      <c r="G186" s="101"/>
      <c r="H186" s="102"/>
      <c r="I186" s="99" t="s">
        <v>7</v>
      </c>
      <c r="J186" s="99" t="s">
        <v>38</v>
      </c>
      <c r="K186" s="82" t="s">
        <v>39</v>
      </c>
      <c r="L186" s="89" t="s">
        <v>42</v>
      </c>
    </row>
    <row r="187" spans="1:14" s="1" customFormat="1" ht="52.5" customHeight="1">
      <c r="A187" s="96"/>
      <c r="B187" s="96"/>
      <c r="C187" s="96"/>
      <c r="D187" s="96"/>
      <c r="E187" s="2" t="s">
        <v>3</v>
      </c>
      <c r="F187" s="2" t="s">
        <v>4</v>
      </c>
      <c r="G187" s="2" t="s">
        <v>5</v>
      </c>
      <c r="H187" s="2" t="s">
        <v>6</v>
      </c>
      <c r="I187" s="99"/>
      <c r="J187" s="99"/>
      <c r="K187" s="84"/>
      <c r="L187" s="89"/>
      <c r="N187" s="20"/>
    </row>
    <row r="188" spans="1:12" ht="15" customHeight="1">
      <c r="A188" s="5" t="s">
        <v>8</v>
      </c>
      <c r="B188" s="23">
        <f>'Списки 9 классов'!A$28</f>
        <v>25</v>
      </c>
      <c r="C188" s="5"/>
      <c r="D188" s="5">
        <f>'Списки 9 классов'!$Q$30</f>
        <v>7</v>
      </c>
      <c r="E188" s="5">
        <f>'Списки 9 классов'!$Q$31</f>
        <v>0</v>
      </c>
      <c r="F188" s="5">
        <f>'Списки 9 классов'!$Q$32</f>
        <v>0</v>
      </c>
      <c r="G188" s="5">
        <f>'Списки 9 классов'!$Q$33</f>
        <v>0</v>
      </c>
      <c r="H188" s="5">
        <f>'Списки 9 классов'!$Q$34</f>
        <v>0</v>
      </c>
      <c r="I188" s="8">
        <f>SUM(E188,F188)/D188*100%</f>
        <v>0</v>
      </c>
      <c r="J188" s="11"/>
      <c r="K188" s="86">
        <f aca="true" t="shared" si="53" ref="K188:K193">SUM(E188:H188)</f>
        <v>0</v>
      </c>
      <c r="L188" s="89">
        <f aca="true" t="shared" si="54" ref="L188:L195">D188-SUM(E188:H188)</f>
        <v>7</v>
      </c>
    </row>
    <row r="189" spans="1:12" ht="15" customHeight="1">
      <c r="A189" s="5" t="s">
        <v>9</v>
      </c>
      <c r="B189" s="23">
        <f>'Списки 9 классов'!A$62</f>
        <v>25</v>
      </c>
      <c r="C189" s="5"/>
      <c r="D189" s="5">
        <f>'Списки 9 классов'!$Q$64</f>
        <v>7</v>
      </c>
      <c r="E189" s="5">
        <f>'Списки 9 классов'!$Q$65</f>
        <v>4</v>
      </c>
      <c r="F189" s="5">
        <f>'Списки 9 классов'!$Q$66</f>
        <v>3</v>
      </c>
      <c r="G189" s="5">
        <f>'Списки 9 классов'!$Q$67</f>
        <v>0</v>
      </c>
      <c r="H189" s="5">
        <f>'Списки 9 классов'!$Q$68</f>
        <v>0</v>
      </c>
      <c r="I189" s="8">
        <f>SUM(E98,F98)/D189*100%</f>
        <v>0</v>
      </c>
      <c r="J189" s="11"/>
      <c r="K189" s="86">
        <f t="shared" si="53"/>
        <v>7</v>
      </c>
      <c r="L189" s="89">
        <f t="shared" si="54"/>
        <v>0</v>
      </c>
    </row>
    <row r="190" spans="1:12" ht="15" customHeight="1">
      <c r="A190" s="5" t="s">
        <v>10</v>
      </c>
      <c r="B190" s="23">
        <f>'Списки 9 классов'!A$96</f>
        <v>25</v>
      </c>
      <c r="C190" s="5"/>
      <c r="D190" s="5">
        <f>'Списки 9 классов'!$Q$98</f>
        <v>9</v>
      </c>
      <c r="E190" s="5">
        <f>'Списки 9 классов'!$Q$99</f>
        <v>2</v>
      </c>
      <c r="F190" s="5">
        <f>'Списки 9 классов'!$Q$100</f>
        <v>4</v>
      </c>
      <c r="G190" s="5">
        <f>'Списки 9 классов'!$Q$101</f>
        <v>3</v>
      </c>
      <c r="H190" s="5">
        <f>'Списки 9 классов'!$Q$102</f>
        <v>0</v>
      </c>
      <c r="I190" s="8">
        <f>SUM(E190,F190)/D190*100%</f>
        <v>0.6666666666666666</v>
      </c>
      <c r="J190" s="11"/>
      <c r="K190" s="86">
        <f t="shared" si="53"/>
        <v>9</v>
      </c>
      <c r="L190" s="89">
        <f t="shared" si="54"/>
        <v>0</v>
      </c>
    </row>
    <row r="191" spans="1:12" ht="15" customHeight="1">
      <c r="A191" s="5" t="s">
        <v>11</v>
      </c>
      <c r="B191" s="23">
        <f>'Списки 9 классов'!A$130</f>
        <v>25</v>
      </c>
      <c r="C191" s="5"/>
      <c r="D191" s="5">
        <f>'Списки 9 классов'!$Q$132</f>
        <v>2</v>
      </c>
      <c r="E191" s="5">
        <f>'Списки 9 классов'!$Q$133</f>
        <v>1</v>
      </c>
      <c r="F191" s="5">
        <f>'Списки 9 классов'!$Q$134</f>
        <v>1</v>
      </c>
      <c r="G191" s="5">
        <f>'Списки 9 классов'!$Q$135</f>
        <v>0</v>
      </c>
      <c r="H191" s="5">
        <f>'Списки 9 классов'!$Q$136</f>
        <v>0</v>
      </c>
      <c r="I191" s="8">
        <f>SUM(E191,F191)/D191*100%</f>
        <v>1</v>
      </c>
      <c r="J191" s="11"/>
      <c r="K191" s="86">
        <f t="shared" si="53"/>
        <v>2</v>
      </c>
      <c r="L191" s="89">
        <f t="shared" si="54"/>
        <v>0</v>
      </c>
    </row>
    <row r="192" spans="1:12" ht="15" customHeight="1">
      <c r="A192" s="5" t="s">
        <v>12</v>
      </c>
      <c r="B192" s="23">
        <f>'Списки 9 классов'!A$164</f>
        <v>25</v>
      </c>
      <c r="C192" s="5"/>
      <c r="D192" s="5">
        <f>'Списки 9 классов'!$Q$166</f>
        <v>5</v>
      </c>
      <c r="E192" s="5">
        <f>'Списки 9 классов'!$Q$167</f>
        <v>3</v>
      </c>
      <c r="F192" s="5">
        <f>'Списки 9 классов'!$Q$168</f>
        <v>1</v>
      </c>
      <c r="G192" s="5">
        <f>'Списки 9 классов'!$Q$169</f>
        <v>1</v>
      </c>
      <c r="H192" s="5">
        <f>'Списки 9 классов'!$Q$170</f>
        <v>0</v>
      </c>
      <c r="I192" s="8">
        <f>SUM(E192,F192)/D192*100%</f>
        <v>0.8</v>
      </c>
      <c r="J192" s="11"/>
      <c r="K192" s="86">
        <f t="shared" si="53"/>
        <v>5</v>
      </c>
      <c r="L192" s="89">
        <f t="shared" si="54"/>
        <v>0</v>
      </c>
    </row>
    <row r="193" spans="1:12" ht="15" customHeight="1">
      <c r="A193" s="5" t="s">
        <v>96</v>
      </c>
      <c r="B193" s="23">
        <f>'Списки 9 классов'!A$198</f>
        <v>25</v>
      </c>
      <c r="C193" s="5"/>
      <c r="D193" s="5">
        <f>'Списки 9 классов'!$Q$200</f>
        <v>10</v>
      </c>
      <c r="E193" s="5">
        <f>'Списки 9 классов'!$Q$201</f>
        <v>4</v>
      </c>
      <c r="F193" s="5">
        <f>'Списки 9 классов'!$Q$202</f>
        <v>2</v>
      </c>
      <c r="G193" s="5">
        <f>'Списки 9 классов'!$Q$203</f>
        <v>4</v>
      </c>
      <c r="H193" s="5">
        <f>'Списки 9 классов'!$Q$204</f>
        <v>0</v>
      </c>
      <c r="I193" s="8">
        <f>SUM(E193,F193)/D193*100%</f>
        <v>0.6</v>
      </c>
      <c r="J193" s="11"/>
      <c r="K193" s="86">
        <f t="shared" si="53"/>
        <v>10</v>
      </c>
      <c r="L193" s="89">
        <f t="shared" si="54"/>
        <v>0</v>
      </c>
    </row>
    <row r="194" spans="1:12" ht="2.25" customHeight="1">
      <c r="A194" s="5"/>
      <c r="B194" s="5"/>
      <c r="C194" s="5"/>
      <c r="D194" s="5"/>
      <c r="E194" s="5"/>
      <c r="F194" s="5"/>
      <c r="G194" s="5"/>
      <c r="H194" s="5"/>
      <c r="I194" s="8"/>
      <c r="J194" s="5"/>
      <c r="K194" s="86"/>
      <c r="L194" s="89"/>
    </row>
    <row r="195" spans="1:12" ht="15" customHeight="1">
      <c r="A195" s="5" t="s">
        <v>27</v>
      </c>
      <c r="B195" s="5">
        <f aca="true" t="shared" si="55" ref="B195:H195">SUM(B188:B193)</f>
        <v>150</v>
      </c>
      <c r="C195" s="5">
        <f t="shared" si="55"/>
        <v>0</v>
      </c>
      <c r="D195" s="5">
        <f t="shared" si="55"/>
        <v>40</v>
      </c>
      <c r="E195" s="5">
        <f t="shared" si="55"/>
        <v>14</v>
      </c>
      <c r="F195" s="5">
        <f t="shared" si="55"/>
        <v>11</v>
      </c>
      <c r="G195" s="5">
        <f t="shared" si="55"/>
        <v>8</v>
      </c>
      <c r="H195" s="5">
        <f t="shared" si="55"/>
        <v>0</v>
      </c>
      <c r="I195" s="8">
        <f>SUM(E195,F195)/D195*100%</f>
        <v>0.625</v>
      </c>
      <c r="J195" s="5"/>
      <c r="K195" s="86">
        <f>SUM(E195:H195)</f>
        <v>33</v>
      </c>
      <c r="L195" s="89">
        <f t="shared" si="54"/>
        <v>7</v>
      </c>
    </row>
    <row r="196" spans="1:12" ht="1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87"/>
      <c r="L196" s="91"/>
    </row>
    <row r="197" spans="1:12" ht="21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87"/>
      <c r="L197" s="91"/>
    </row>
    <row r="198" spans="2:12" ht="28.5" customHeight="1">
      <c r="B198" s="104" t="s">
        <v>99</v>
      </c>
      <c r="C198" s="104"/>
      <c r="D198" s="104"/>
      <c r="E198" s="104"/>
      <c r="F198" s="104"/>
      <c r="G198" s="104"/>
      <c r="H198" s="104"/>
      <c r="I198" s="104"/>
      <c r="J198" s="14" t="s">
        <v>117</v>
      </c>
      <c r="K198" s="87"/>
      <c r="L198" s="90"/>
    </row>
    <row r="199" spans="1:12" ht="14.25" customHeight="1">
      <c r="A199" s="96" t="s">
        <v>0</v>
      </c>
      <c r="B199" s="96" t="s">
        <v>1</v>
      </c>
      <c r="C199" s="96" t="s">
        <v>26</v>
      </c>
      <c r="D199" s="96" t="s">
        <v>2</v>
      </c>
      <c r="E199" s="100" t="s">
        <v>25</v>
      </c>
      <c r="F199" s="101"/>
      <c r="G199" s="101"/>
      <c r="H199" s="102"/>
      <c r="I199" s="99" t="s">
        <v>7</v>
      </c>
      <c r="J199" s="99" t="s">
        <v>38</v>
      </c>
      <c r="K199" s="82" t="s">
        <v>39</v>
      </c>
      <c r="L199" s="89" t="s">
        <v>42</v>
      </c>
    </row>
    <row r="200" spans="1:14" s="1" customFormat="1" ht="52.5" customHeight="1">
      <c r="A200" s="96"/>
      <c r="B200" s="96"/>
      <c r="C200" s="96"/>
      <c r="D200" s="96"/>
      <c r="E200" s="2" t="s">
        <v>3</v>
      </c>
      <c r="F200" s="2" t="s">
        <v>4</v>
      </c>
      <c r="G200" s="2" t="s">
        <v>5</v>
      </c>
      <c r="H200" s="2" t="s">
        <v>6</v>
      </c>
      <c r="I200" s="99"/>
      <c r="J200" s="99"/>
      <c r="K200" s="84"/>
      <c r="L200" s="89"/>
      <c r="N200" s="20"/>
    </row>
    <row r="201" spans="1:12" ht="15" customHeight="1">
      <c r="A201" s="5" t="s">
        <v>8</v>
      </c>
      <c r="B201" s="23">
        <f>'Списки 9 классов'!A$28</f>
        <v>25</v>
      </c>
      <c r="C201" s="5"/>
      <c r="D201" s="5">
        <f>'Списки 9 классов'!$R$30</f>
        <v>3</v>
      </c>
      <c r="E201" s="5">
        <f>'Списки 9 классов'!$R$31</f>
        <v>0</v>
      </c>
      <c r="F201" s="5">
        <f>'Списки 9 классов'!$R$32</f>
        <v>0</v>
      </c>
      <c r="G201" s="5">
        <f>'Списки 9 классов'!$R$33</f>
        <v>0</v>
      </c>
      <c r="H201" s="5">
        <f>'Списки 9 классов'!$R$34</f>
        <v>0</v>
      </c>
      <c r="I201" s="8">
        <f>SUM(E201,F201)/D201*100%</f>
        <v>0</v>
      </c>
      <c r="J201" s="11"/>
      <c r="K201" s="86">
        <f aca="true" t="shared" si="56" ref="K201:K206">SUM(E201:H201)</f>
        <v>0</v>
      </c>
      <c r="L201" s="89">
        <f aca="true" t="shared" si="57" ref="L201:L208">D201-SUM(E201:H201)</f>
        <v>3</v>
      </c>
    </row>
    <row r="202" spans="1:12" ht="15" customHeight="1">
      <c r="A202" s="5" t="s">
        <v>9</v>
      </c>
      <c r="B202" s="23">
        <f>'Списки 9 классов'!A$62</f>
        <v>25</v>
      </c>
      <c r="C202" s="5"/>
      <c r="D202" s="5">
        <f>'Списки 9 классов'!$R$64</f>
        <v>5</v>
      </c>
      <c r="E202" s="5">
        <f>'Списки 9 классов'!$R$65</f>
        <v>0</v>
      </c>
      <c r="F202" s="5">
        <f>'Списки 9 классов'!$R$66</f>
        <v>2</v>
      </c>
      <c r="G202" s="5">
        <f>'Списки 9 классов'!$R$67</f>
        <v>3</v>
      </c>
      <c r="H202" s="5">
        <f>'Списки 9 классов'!$R$68</f>
        <v>0</v>
      </c>
      <c r="I202" s="8">
        <f>SUM(E111,F111)/D202*100%</f>
        <v>0</v>
      </c>
      <c r="J202" s="11"/>
      <c r="K202" s="86">
        <f t="shared" si="56"/>
        <v>5</v>
      </c>
      <c r="L202" s="89">
        <f t="shared" si="57"/>
        <v>0</v>
      </c>
    </row>
    <row r="203" spans="1:12" ht="15" customHeight="1">
      <c r="A203" s="5" t="s">
        <v>10</v>
      </c>
      <c r="B203" s="23">
        <f>'Списки 9 классов'!A$96</f>
        <v>25</v>
      </c>
      <c r="C203" s="5"/>
      <c r="D203" s="5">
        <f>'Списки 9 классов'!$R$98</f>
        <v>1</v>
      </c>
      <c r="E203" s="5">
        <f>'Списки 9 классов'!$R$99</f>
        <v>0</v>
      </c>
      <c r="F203" s="5">
        <f>'Списки 9 классов'!$R$100</f>
        <v>1</v>
      </c>
      <c r="G203" s="5">
        <f>'Списки 9 классов'!$R$101</f>
        <v>0</v>
      </c>
      <c r="H203" s="5">
        <f>'Списки 9 классов'!$R$102</f>
        <v>0</v>
      </c>
      <c r="I203" s="8">
        <f>SUM(E203,F203)/D203*100%</f>
        <v>1</v>
      </c>
      <c r="J203" s="11"/>
      <c r="K203" s="86">
        <f t="shared" si="56"/>
        <v>1</v>
      </c>
      <c r="L203" s="89">
        <f t="shared" si="57"/>
        <v>0</v>
      </c>
    </row>
    <row r="204" spans="1:12" ht="15" customHeight="1">
      <c r="A204" s="5" t="s">
        <v>11</v>
      </c>
      <c r="B204" s="23">
        <f>'Списки 9 классов'!A$130</f>
        <v>25</v>
      </c>
      <c r="C204" s="5"/>
      <c r="D204" s="5">
        <f>'Списки 9 классов'!$R$132</f>
        <v>0</v>
      </c>
      <c r="E204" s="5">
        <f>'Списки 9 классов'!$R$133</f>
        <v>0</v>
      </c>
      <c r="F204" s="5">
        <f>'Списки 9 классов'!$R$134</f>
        <v>0</v>
      </c>
      <c r="G204" s="5">
        <f>'Списки 9 классов'!$R$135</f>
        <v>0</v>
      </c>
      <c r="H204" s="5">
        <f>'Списки 9 классов'!$R$136</f>
        <v>0</v>
      </c>
      <c r="I204" s="8" t="e">
        <f>SUM(E204,F204)/D204*100%</f>
        <v>#DIV/0!</v>
      </c>
      <c r="J204" s="11"/>
      <c r="K204" s="86">
        <f t="shared" si="56"/>
        <v>0</v>
      </c>
      <c r="L204" s="89">
        <f t="shared" si="57"/>
        <v>0</v>
      </c>
    </row>
    <row r="205" spans="1:12" ht="15" customHeight="1">
      <c r="A205" s="5" t="s">
        <v>12</v>
      </c>
      <c r="B205" s="23">
        <f>'Списки 9 классов'!A$164</f>
        <v>25</v>
      </c>
      <c r="C205" s="5"/>
      <c r="D205" s="5">
        <f>'Списки 9 классов'!$R$166</f>
        <v>5</v>
      </c>
      <c r="E205" s="5">
        <f>'Списки 9 классов'!$R$167</f>
        <v>2</v>
      </c>
      <c r="F205" s="5">
        <f>'Списки 9 классов'!$R$168</f>
        <v>2</v>
      </c>
      <c r="G205" s="5">
        <f>'Списки 9 классов'!$R$169</f>
        <v>1</v>
      </c>
      <c r="H205" s="5">
        <f>'Списки 9 классов'!$R$170</f>
        <v>0</v>
      </c>
      <c r="I205" s="8">
        <f>SUM(E205,F205)/D205*100%</f>
        <v>0.8</v>
      </c>
      <c r="J205" s="11"/>
      <c r="K205" s="86">
        <f t="shared" si="56"/>
        <v>5</v>
      </c>
      <c r="L205" s="89">
        <f t="shared" si="57"/>
        <v>0</v>
      </c>
    </row>
    <row r="206" spans="1:12" ht="25.5" customHeight="1">
      <c r="A206" s="5" t="s">
        <v>96</v>
      </c>
      <c r="B206" s="23">
        <f>'Списки 9 классов'!A$198</f>
        <v>25</v>
      </c>
      <c r="C206" s="5"/>
      <c r="D206" s="5">
        <f>'Списки 9 классов'!$R$200</f>
        <v>5</v>
      </c>
      <c r="E206" s="5">
        <f>'Списки 9 классов'!$R$201</f>
        <v>1</v>
      </c>
      <c r="F206" s="5">
        <f>'Списки 9 классов'!$R$202</f>
        <v>1</v>
      </c>
      <c r="G206" s="5">
        <f>'Списки 9 классов'!$R$203</f>
        <v>3</v>
      </c>
      <c r="H206" s="5">
        <f>'Списки 9 классов'!$R$204</f>
        <v>0</v>
      </c>
      <c r="I206" s="8">
        <f>SUM(E206,F206)/D206*100%</f>
        <v>0.4</v>
      </c>
      <c r="J206" s="66"/>
      <c r="K206" s="86">
        <f t="shared" si="56"/>
        <v>5</v>
      </c>
      <c r="L206" s="89">
        <f t="shared" si="57"/>
        <v>0</v>
      </c>
    </row>
    <row r="207" spans="1:12" ht="2.25" customHeight="1">
      <c r="A207" s="5"/>
      <c r="B207" s="5"/>
      <c r="C207" s="5"/>
      <c r="D207" s="5"/>
      <c r="E207" s="5"/>
      <c r="F207" s="5"/>
      <c r="G207" s="5"/>
      <c r="H207" s="5"/>
      <c r="I207" s="8"/>
      <c r="J207" s="5"/>
      <c r="K207" s="86"/>
      <c r="L207" s="89"/>
    </row>
    <row r="208" spans="1:12" ht="15" customHeight="1">
      <c r="A208" s="5" t="s">
        <v>27</v>
      </c>
      <c r="B208" s="5">
        <f aca="true" t="shared" si="58" ref="B208:H208">SUM(B201:B206)</f>
        <v>150</v>
      </c>
      <c r="C208" s="5">
        <f t="shared" si="58"/>
        <v>0</v>
      </c>
      <c r="D208" s="5">
        <f t="shared" si="58"/>
        <v>19</v>
      </c>
      <c r="E208" s="5">
        <f t="shared" si="58"/>
        <v>3</v>
      </c>
      <c r="F208" s="5">
        <f t="shared" si="58"/>
        <v>6</v>
      </c>
      <c r="G208" s="5">
        <f t="shared" si="58"/>
        <v>7</v>
      </c>
      <c r="H208" s="5">
        <f t="shared" si="58"/>
        <v>0</v>
      </c>
      <c r="I208" s="8">
        <f>SUM(E208,F208)/D208*100%</f>
        <v>0.47368421052631576</v>
      </c>
      <c r="J208" s="5"/>
      <c r="K208" s="86">
        <f>SUM(E208:H208)</f>
        <v>16</v>
      </c>
      <c r="L208" s="89">
        <f t="shared" si="57"/>
        <v>3</v>
      </c>
    </row>
    <row r="209" spans="1:10" ht="1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21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5" spans="3:9" ht="12.75">
      <c r="C215" s="13"/>
      <c r="D215" s="41"/>
      <c r="E215" s="41"/>
      <c r="F215" s="41"/>
      <c r="G215" s="41"/>
      <c r="H215" s="41"/>
      <c r="I215" s="41"/>
    </row>
  </sheetData>
  <mergeCells count="129">
    <mergeCell ref="J94:J95"/>
    <mergeCell ref="B159:I159"/>
    <mergeCell ref="A160:A161"/>
    <mergeCell ref="B160:B161"/>
    <mergeCell ref="C160:C161"/>
    <mergeCell ref="D160:D161"/>
    <mergeCell ref="E160:H160"/>
    <mergeCell ref="I160:I161"/>
    <mergeCell ref="A133:A134"/>
    <mergeCell ref="B133:B134"/>
    <mergeCell ref="J69:J70"/>
    <mergeCell ref="B93:I93"/>
    <mergeCell ref="A94:A95"/>
    <mergeCell ref="B94:B95"/>
    <mergeCell ref="C94:C95"/>
    <mergeCell ref="D94:D95"/>
    <mergeCell ref="E94:H94"/>
    <mergeCell ref="I94:I95"/>
    <mergeCell ref="E69:H69"/>
    <mergeCell ref="A69:A70"/>
    <mergeCell ref="B69:B70"/>
    <mergeCell ref="C69:C70"/>
    <mergeCell ref="D69:D70"/>
    <mergeCell ref="I69:I70"/>
    <mergeCell ref="J41:J42"/>
    <mergeCell ref="D41:D42"/>
    <mergeCell ref="E41:H41"/>
    <mergeCell ref="I41:I42"/>
    <mergeCell ref="A41:A42"/>
    <mergeCell ref="B14:I14"/>
    <mergeCell ref="J28:J29"/>
    <mergeCell ref="B172:I172"/>
    <mergeCell ref="J107:J108"/>
    <mergeCell ref="D133:D134"/>
    <mergeCell ref="E133:H133"/>
    <mergeCell ref="B146:I146"/>
    <mergeCell ref="B41:B42"/>
    <mergeCell ref="C41:C42"/>
    <mergeCell ref="I133:I134"/>
    <mergeCell ref="B119:I119"/>
    <mergeCell ref="A173:A174"/>
    <mergeCell ref="B173:B174"/>
    <mergeCell ref="C173:C174"/>
    <mergeCell ref="D173:D174"/>
    <mergeCell ref="C133:C134"/>
    <mergeCell ref="D120:D121"/>
    <mergeCell ref="E120:H120"/>
    <mergeCell ref="B120:B121"/>
    <mergeCell ref="A2:A3"/>
    <mergeCell ref="B2:B3"/>
    <mergeCell ref="C2:C3"/>
    <mergeCell ref="A28:A29"/>
    <mergeCell ref="B28:B29"/>
    <mergeCell ref="C28:C29"/>
    <mergeCell ref="A15:A16"/>
    <mergeCell ref="B15:B16"/>
    <mergeCell ref="C15:C16"/>
    <mergeCell ref="J2:J3"/>
    <mergeCell ref="D2:D3"/>
    <mergeCell ref="E2:H2"/>
    <mergeCell ref="I2:I3"/>
    <mergeCell ref="J199:J200"/>
    <mergeCell ref="J133:J134"/>
    <mergeCell ref="J120:J121"/>
    <mergeCell ref="J147:J148"/>
    <mergeCell ref="J186:J187"/>
    <mergeCell ref="J160:J161"/>
    <mergeCell ref="D186:D187"/>
    <mergeCell ref="J173:J174"/>
    <mergeCell ref="B198:I198"/>
    <mergeCell ref="I186:I187"/>
    <mergeCell ref="E173:H173"/>
    <mergeCell ref="I173:I174"/>
    <mergeCell ref="E186:H186"/>
    <mergeCell ref="B185:I185"/>
    <mergeCell ref="E107:H107"/>
    <mergeCell ref="I107:I108"/>
    <mergeCell ref="A107:A108"/>
    <mergeCell ref="B107:B108"/>
    <mergeCell ref="C107:C108"/>
    <mergeCell ref="C120:C121"/>
    <mergeCell ref="A82:A83"/>
    <mergeCell ref="B82:B83"/>
    <mergeCell ref="C82:C83"/>
    <mergeCell ref="A120:A121"/>
    <mergeCell ref="A199:A200"/>
    <mergeCell ref="B199:B200"/>
    <mergeCell ref="C199:C200"/>
    <mergeCell ref="A186:A187"/>
    <mergeCell ref="B186:B187"/>
    <mergeCell ref="C186:C187"/>
    <mergeCell ref="A147:A148"/>
    <mergeCell ref="B147:B148"/>
    <mergeCell ref="C147:C148"/>
    <mergeCell ref="B40:I40"/>
    <mergeCell ref="I82:I83"/>
    <mergeCell ref="D107:D108"/>
    <mergeCell ref="D82:D83"/>
    <mergeCell ref="B53:I53"/>
    <mergeCell ref="A55:A56"/>
    <mergeCell ref="B55:B56"/>
    <mergeCell ref="E15:H15"/>
    <mergeCell ref="I15:I16"/>
    <mergeCell ref="D28:D29"/>
    <mergeCell ref="E28:H28"/>
    <mergeCell ref="K1:L1"/>
    <mergeCell ref="B27:I27"/>
    <mergeCell ref="B1:I1"/>
    <mergeCell ref="B106:I106"/>
    <mergeCell ref="B67:I67"/>
    <mergeCell ref="D15:D16"/>
    <mergeCell ref="J82:J83"/>
    <mergeCell ref="J15:J16"/>
    <mergeCell ref="I28:I29"/>
    <mergeCell ref="E82:H82"/>
    <mergeCell ref="D199:D200"/>
    <mergeCell ref="E199:H199"/>
    <mergeCell ref="I199:I200"/>
    <mergeCell ref="J55:J56"/>
    <mergeCell ref="B81:I81"/>
    <mergeCell ref="D147:D148"/>
    <mergeCell ref="E147:H147"/>
    <mergeCell ref="I147:I148"/>
    <mergeCell ref="I120:I121"/>
    <mergeCell ref="B132:I132"/>
    <mergeCell ref="C55:C56"/>
    <mergeCell ref="D55:D56"/>
    <mergeCell ref="E55:H55"/>
    <mergeCell ref="I55:I56"/>
  </mergeCells>
  <printOptions/>
  <pageMargins left="0.48" right="0.26" top="0.66" bottom="0.57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7"/>
  <sheetViews>
    <sheetView zoomScale="75" zoomScaleNormal="75" workbookViewId="0" topLeftCell="A81">
      <selection activeCell="F93" sqref="F93:I96"/>
    </sheetView>
  </sheetViews>
  <sheetFormatPr defaultColWidth="9.00390625" defaultRowHeight="12.75"/>
  <cols>
    <col min="1" max="1" width="6.375" style="4" customWidth="1"/>
    <col min="2" max="4" width="6.375" style="18" customWidth="1"/>
    <col min="5" max="5" width="6.375" style="15" customWidth="1"/>
    <col min="6" max="9" width="6.375" style="18" customWidth="1"/>
    <col min="10" max="10" width="9.125" style="15" customWidth="1"/>
    <col min="11" max="11" width="13.875" style="15" customWidth="1"/>
    <col min="12" max="12" width="17.625" style="0" customWidth="1"/>
    <col min="13" max="13" width="9.125" style="7" customWidth="1"/>
  </cols>
  <sheetData>
    <row r="1" spans="2:16" ht="39" customHeight="1">
      <c r="B1" s="103" t="s">
        <v>109</v>
      </c>
      <c r="C1" s="103"/>
      <c r="D1" s="103"/>
      <c r="E1" s="103"/>
      <c r="F1" s="103"/>
      <c r="G1" s="103"/>
      <c r="H1" s="103"/>
      <c r="I1" s="103"/>
      <c r="J1" s="103"/>
      <c r="K1" s="103"/>
      <c r="L1" s="10">
        <v>38504</v>
      </c>
      <c r="M1" s="115"/>
      <c r="N1" s="115"/>
      <c r="P1" s="17"/>
    </row>
    <row r="2" spans="1:16" ht="14.25" customHeight="1">
      <c r="A2" s="96" t="s">
        <v>0</v>
      </c>
      <c r="B2" s="112" t="s">
        <v>1</v>
      </c>
      <c r="C2" s="112" t="s">
        <v>26</v>
      </c>
      <c r="D2" s="112" t="s">
        <v>24</v>
      </c>
      <c r="E2" s="112" t="s">
        <v>2</v>
      </c>
      <c r="F2" s="113" t="s">
        <v>43</v>
      </c>
      <c r="G2" s="113"/>
      <c r="H2" s="113"/>
      <c r="I2" s="113"/>
      <c r="J2" s="114" t="s">
        <v>7</v>
      </c>
      <c r="K2" s="110" t="s">
        <v>45</v>
      </c>
      <c r="L2" s="109" t="s">
        <v>38</v>
      </c>
      <c r="M2" s="82" t="s">
        <v>39</v>
      </c>
      <c r="N2" s="83" t="s">
        <v>42</v>
      </c>
      <c r="P2" s="17"/>
    </row>
    <row r="3" spans="1:16" s="1" customFormat="1" ht="52.5" customHeight="1">
      <c r="A3" s="96"/>
      <c r="B3" s="112"/>
      <c r="C3" s="112"/>
      <c r="D3" s="112"/>
      <c r="E3" s="112"/>
      <c r="F3" s="22" t="s">
        <v>3</v>
      </c>
      <c r="G3" s="22" t="s">
        <v>4</v>
      </c>
      <c r="H3" s="22" t="s">
        <v>5</v>
      </c>
      <c r="I3" s="22" t="s">
        <v>6</v>
      </c>
      <c r="J3" s="114"/>
      <c r="K3" s="111"/>
      <c r="L3" s="98"/>
      <c r="M3" s="84"/>
      <c r="N3" s="85"/>
      <c r="P3" s="67"/>
    </row>
    <row r="4" spans="1:16" ht="15" customHeight="1">
      <c r="A4" s="5" t="s">
        <v>13</v>
      </c>
      <c r="B4" s="23">
        <f>'Списки 11 классов'!A$29</f>
        <v>25</v>
      </c>
      <c r="C4" s="23"/>
      <c r="D4" s="23"/>
      <c r="E4" s="23">
        <f>'Списки 11 классов'!$C$31</f>
        <v>21</v>
      </c>
      <c r="F4" s="23">
        <f>'Списки 11 классов'!$C$32</f>
        <v>0</v>
      </c>
      <c r="G4" s="23">
        <f>'Списки 11 классов'!$C$33</f>
        <v>11</v>
      </c>
      <c r="H4" s="23">
        <f>'Списки 11 классов'!$C$34</f>
        <v>10</v>
      </c>
      <c r="I4" s="23">
        <f>'Списки 11 классов'!$C$35</f>
        <v>0</v>
      </c>
      <c r="J4" s="24">
        <f>SUM(F4,G4)/E4*100%</f>
        <v>0.5238095238095238</v>
      </c>
      <c r="K4" s="23"/>
      <c r="L4" s="3"/>
      <c r="M4" s="86">
        <f>SUM(F4:I4)</f>
        <v>21</v>
      </c>
      <c r="N4" s="83">
        <f>E4-SUM(F4:I4)</f>
        <v>0</v>
      </c>
      <c r="P4" s="17"/>
    </row>
    <row r="5" spans="1:16" ht="15" customHeight="1">
      <c r="A5" s="5" t="s">
        <v>15</v>
      </c>
      <c r="B5" s="23">
        <f>'Списки 11 классов'!A$63</f>
        <v>25</v>
      </c>
      <c r="C5" s="23"/>
      <c r="D5" s="23">
        <v>1</v>
      </c>
      <c r="E5" s="23">
        <f>'Списки 11 классов'!$C$65</f>
        <v>11</v>
      </c>
      <c r="F5" s="23">
        <f>'Списки 11 классов'!$C$66</f>
        <v>0</v>
      </c>
      <c r="G5" s="23">
        <f>'Списки 11 классов'!$C$67</f>
        <v>1</v>
      </c>
      <c r="H5" s="23">
        <f>'Списки 11 классов'!$C$68</f>
        <v>10</v>
      </c>
      <c r="I5" s="23">
        <f>'Списки 11 классов'!$C$69</f>
        <v>0</v>
      </c>
      <c r="J5" s="24">
        <f>SUM(F5,G5)/E5*100%</f>
        <v>0.09090909090909091</v>
      </c>
      <c r="K5" s="23"/>
      <c r="L5" s="3"/>
      <c r="M5" s="86">
        <f>SUM(F5:I5)</f>
        <v>11</v>
      </c>
      <c r="N5" s="83">
        <f>E5-SUM(F5:I5)</f>
        <v>0</v>
      </c>
      <c r="P5" s="17"/>
    </row>
    <row r="6" spans="1:14" ht="15" customHeight="1">
      <c r="A6" s="5" t="s">
        <v>14</v>
      </c>
      <c r="B6" s="23">
        <f>'Списки 11 классов'!A$99</f>
        <v>25</v>
      </c>
      <c r="C6" s="23"/>
      <c r="D6" s="23"/>
      <c r="E6" s="23">
        <f>'Списки 11 классов'!$C$101</f>
        <v>7</v>
      </c>
      <c r="F6" s="23">
        <f>'Списки 11 классов'!$C$102</f>
        <v>0</v>
      </c>
      <c r="G6" s="23">
        <f>'Списки 11 классов'!$C$103</f>
        <v>4</v>
      </c>
      <c r="H6" s="23">
        <f>'Списки 11 классов'!$C$104</f>
        <v>3</v>
      </c>
      <c r="I6" s="23">
        <f>'Списки 11 классов'!$C$105</f>
        <v>0</v>
      </c>
      <c r="J6" s="24">
        <f>SUM(F6,G6)/E6*100%</f>
        <v>0.5714285714285714</v>
      </c>
      <c r="K6" s="23"/>
      <c r="L6" s="3"/>
      <c r="M6" s="86">
        <f>SUM(F6:I6)</f>
        <v>7</v>
      </c>
      <c r="N6" s="83">
        <f>E6-SUM(F6:I6)</f>
        <v>0</v>
      </c>
    </row>
    <row r="7" spans="1:14" ht="3.75" customHeight="1">
      <c r="A7" s="5"/>
      <c r="B7" s="23"/>
      <c r="C7" s="23"/>
      <c r="D7" s="23"/>
      <c r="E7" s="23"/>
      <c r="F7" s="25"/>
      <c r="G7" s="25"/>
      <c r="H7" s="25"/>
      <c r="I7" s="25"/>
      <c r="J7" s="24"/>
      <c r="K7" s="23"/>
      <c r="L7" s="3"/>
      <c r="M7" s="86"/>
      <c r="N7" s="83"/>
    </row>
    <row r="8" spans="1:14" ht="15" customHeight="1">
      <c r="A8" s="5" t="s">
        <v>28</v>
      </c>
      <c r="B8" s="23">
        <f>SUM(B4:B6)</f>
        <v>75</v>
      </c>
      <c r="C8" s="23">
        <f>SUM(C4:C6)</f>
        <v>0</v>
      </c>
      <c r="D8" s="23"/>
      <c r="E8" s="23">
        <f>SUM(E4:E6)</f>
        <v>39</v>
      </c>
      <c r="F8" s="23">
        <f>SUM(F4:F6)</f>
        <v>0</v>
      </c>
      <c r="G8" s="23">
        <f>SUM(G4:G6)</f>
        <v>16</v>
      </c>
      <c r="H8" s="23">
        <f>SUM(H4:H6)</f>
        <v>23</v>
      </c>
      <c r="I8" s="23">
        <f>SUM(I4:I6)</f>
        <v>0</v>
      </c>
      <c r="J8" s="24">
        <f>SUM(F8,G8)/E8*100%</f>
        <v>0.41025641025641024</v>
      </c>
      <c r="K8" s="23"/>
      <c r="L8" s="3"/>
      <c r="M8" s="86">
        <f>SUM(F8:I8)</f>
        <v>39</v>
      </c>
      <c r="N8" s="83">
        <f>E8-SUM(F8:I8)</f>
        <v>0</v>
      </c>
    </row>
    <row r="9" spans="1:14" ht="3.75" customHeight="1">
      <c r="A9" s="5"/>
      <c r="B9" s="25"/>
      <c r="C9" s="25"/>
      <c r="D9" s="25"/>
      <c r="E9" s="23"/>
      <c r="F9" s="25"/>
      <c r="G9" s="25"/>
      <c r="H9" s="25"/>
      <c r="I9" s="25"/>
      <c r="J9" s="23"/>
      <c r="K9" s="23"/>
      <c r="L9" s="3"/>
      <c r="M9" s="87"/>
      <c r="N9" s="38"/>
    </row>
    <row r="10" spans="1:14" ht="22.5" customHeight="1">
      <c r="A10" s="6"/>
      <c r="B10" s="17"/>
      <c r="C10" s="17"/>
      <c r="D10" s="17"/>
      <c r="E10" s="26"/>
      <c r="F10" s="17"/>
      <c r="G10" s="17"/>
      <c r="H10" s="17"/>
      <c r="I10" s="17"/>
      <c r="J10" s="26"/>
      <c r="K10" s="26"/>
      <c r="L10" s="7"/>
      <c r="M10" s="87"/>
      <c r="N10" s="38"/>
    </row>
    <row r="11" spans="2:14" ht="39" customHeight="1">
      <c r="B11" s="103" t="s">
        <v>110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">
        <v>38504</v>
      </c>
      <c r="M11" s="87"/>
      <c r="N11" s="38"/>
    </row>
    <row r="12" spans="1:14" ht="14.25" customHeight="1">
      <c r="A12" s="96" t="s">
        <v>0</v>
      </c>
      <c r="B12" s="112" t="s">
        <v>1</v>
      </c>
      <c r="C12" s="112" t="s">
        <v>26</v>
      </c>
      <c r="D12" s="112" t="s">
        <v>24</v>
      </c>
      <c r="E12" s="112" t="s">
        <v>2</v>
      </c>
      <c r="F12" s="113" t="s">
        <v>44</v>
      </c>
      <c r="G12" s="113"/>
      <c r="H12" s="113"/>
      <c r="I12" s="113"/>
      <c r="J12" s="114" t="s">
        <v>7</v>
      </c>
      <c r="K12" s="110" t="s">
        <v>45</v>
      </c>
      <c r="L12" s="109" t="s">
        <v>38</v>
      </c>
      <c r="M12" s="82" t="s">
        <v>39</v>
      </c>
      <c r="N12" s="83" t="s">
        <v>42</v>
      </c>
    </row>
    <row r="13" spans="1:14" s="1" customFormat="1" ht="52.5" customHeight="1">
      <c r="A13" s="96"/>
      <c r="B13" s="112"/>
      <c r="C13" s="112"/>
      <c r="D13" s="112"/>
      <c r="E13" s="112"/>
      <c r="F13" s="22" t="s">
        <v>3</v>
      </c>
      <c r="G13" s="22" t="s">
        <v>4</v>
      </c>
      <c r="H13" s="22" t="s">
        <v>5</v>
      </c>
      <c r="I13" s="22" t="s">
        <v>6</v>
      </c>
      <c r="J13" s="114"/>
      <c r="K13" s="111"/>
      <c r="L13" s="98"/>
      <c r="M13" s="84"/>
      <c r="N13" s="85"/>
    </row>
    <row r="14" spans="1:14" ht="15" customHeight="1">
      <c r="A14" s="5" t="s">
        <v>13</v>
      </c>
      <c r="B14" s="23">
        <f>'Списки 11 классов'!A$29</f>
        <v>25</v>
      </c>
      <c r="C14" s="23"/>
      <c r="D14" s="23"/>
      <c r="E14" s="23">
        <f>'Списки 11 классов'!$D$31</f>
        <v>21</v>
      </c>
      <c r="F14" s="23">
        <f>'Списки 11 классов'!$D$32</f>
        <v>1</v>
      </c>
      <c r="G14" s="23">
        <f>'Списки 11 классов'!$D$33</f>
        <v>14</v>
      </c>
      <c r="H14" s="23">
        <f>'Списки 11 классов'!$D$34</f>
        <v>6</v>
      </c>
      <c r="I14" s="23">
        <f>'Списки 11 классов'!$D$35</f>
        <v>0</v>
      </c>
      <c r="J14" s="24">
        <f>SUM(F14,G14)/E14*100%</f>
        <v>0.7142857142857143</v>
      </c>
      <c r="K14" s="23"/>
      <c r="L14" s="3"/>
      <c r="M14" s="86">
        <f>SUM(F14:I14)</f>
        <v>21</v>
      </c>
      <c r="N14" s="83">
        <f>E14-SUM(F14:I14)</f>
        <v>0</v>
      </c>
    </row>
    <row r="15" spans="1:14" ht="15" customHeight="1">
      <c r="A15" s="5" t="s">
        <v>15</v>
      </c>
      <c r="B15" s="23">
        <f>'Списки 11 классов'!A$63</f>
        <v>25</v>
      </c>
      <c r="C15" s="23"/>
      <c r="D15" s="23">
        <v>1</v>
      </c>
      <c r="E15" s="23">
        <f>'Списки 11 классов'!$D$65</f>
        <v>11</v>
      </c>
      <c r="F15" s="23">
        <f>'Списки 11 классов'!$D$66</f>
        <v>0</v>
      </c>
      <c r="G15" s="23">
        <f>'Списки 11 классов'!$D$67</f>
        <v>5</v>
      </c>
      <c r="H15" s="23">
        <f>'Списки 11 классов'!$D$68</f>
        <v>6</v>
      </c>
      <c r="I15" s="23">
        <f>'Списки 11 классов'!$D$69</f>
        <v>0</v>
      </c>
      <c r="J15" s="24">
        <f>SUM(F15,G15)/E15*100%</f>
        <v>0.45454545454545453</v>
      </c>
      <c r="K15" s="23"/>
      <c r="L15" s="3"/>
      <c r="M15" s="86">
        <f>SUM(F15:I15)</f>
        <v>11</v>
      </c>
      <c r="N15" s="83">
        <f>E15-SUM(F15:I15)</f>
        <v>0</v>
      </c>
    </row>
    <row r="16" spans="1:14" ht="15" customHeight="1">
      <c r="A16" s="5" t="s">
        <v>14</v>
      </c>
      <c r="B16" s="23">
        <f>'Списки 11 классов'!A$99</f>
        <v>25</v>
      </c>
      <c r="C16" s="23"/>
      <c r="D16" s="23"/>
      <c r="E16" s="23">
        <f>'Списки 11 классов'!$D$101</f>
        <v>7</v>
      </c>
      <c r="F16" s="23">
        <f>'Списки 11 классов'!$D$102</f>
        <v>1</v>
      </c>
      <c r="G16" s="23">
        <f>'Списки 11 классов'!$D$103</f>
        <v>3</v>
      </c>
      <c r="H16" s="23">
        <f>'Списки 11 классов'!$D$104</f>
        <v>3</v>
      </c>
      <c r="I16" s="23">
        <f>'Списки 11 классов'!$D$105</f>
        <v>0</v>
      </c>
      <c r="J16" s="24">
        <f>SUM(F16,G16)/E16*100%</f>
        <v>0.5714285714285714</v>
      </c>
      <c r="K16" s="23"/>
      <c r="L16" s="3"/>
      <c r="M16" s="86">
        <f>SUM(F16:I16)</f>
        <v>7</v>
      </c>
      <c r="N16" s="83">
        <f>E16-SUM(F16:I16)</f>
        <v>0</v>
      </c>
    </row>
    <row r="17" spans="1:14" ht="3.75" customHeight="1">
      <c r="A17" s="5"/>
      <c r="B17" s="23"/>
      <c r="C17" s="23"/>
      <c r="D17" s="23"/>
      <c r="E17" s="23"/>
      <c r="F17" s="25"/>
      <c r="G17" s="25"/>
      <c r="H17" s="25"/>
      <c r="I17" s="25"/>
      <c r="J17" s="24"/>
      <c r="K17" s="23"/>
      <c r="L17" s="3"/>
      <c r="M17" s="86"/>
      <c r="N17" s="83"/>
    </row>
    <row r="18" spans="1:17" ht="15" customHeight="1">
      <c r="A18" s="5" t="s">
        <v>28</v>
      </c>
      <c r="B18" s="23">
        <f>SUM(B14:B16)</f>
        <v>75</v>
      </c>
      <c r="C18" s="23">
        <f>SUM(C14:C16)</f>
        <v>0</v>
      </c>
      <c r="D18" s="23"/>
      <c r="E18" s="23">
        <f>SUM(E14:E16)</f>
        <v>39</v>
      </c>
      <c r="F18" s="23">
        <f>SUM(F14:F16)</f>
        <v>2</v>
      </c>
      <c r="G18" s="23">
        <f>SUM(G14:G16)</f>
        <v>22</v>
      </c>
      <c r="H18" s="23">
        <f>SUM(H14:H16)</f>
        <v>15</v>
      </c>
      <c r="I18" s="23">
        <f>SUM(I14:I16)</f>
        <v>0</v>
      </c>
      <c r="J18" s="24">
        <f>SUM(F18,G18)/E18*100%</f>
        <v>0.6153846153846154</v>
      </c>
      <c r="K18" s="23">
        <f>SUM(K14:K16)</f>
        <v>0</v>
      </c>
      <c r="L18" s="3"/>
      <c r="M18" s="86">
        <f>SUM(F18:I18)</f>
        <v>39</v>
      </c>
      <c r="N18" s="83">
        <f>E18-SUM(F18:I18)</f>
        <v>0</v>
      </c>
      <c r="P18" s="17"/>
      <c r="Q18" s="17"/>
    </row>
    <row r="19" spans="1:17" ht="3.75" customHeight="1">
      <c r="A19" s="5"/>
      <c r="B19" s="25"/>
      <c r="C19" s="25"/>
      <c r="D19" s="25"/>
      <c r="E19" s="23"/>
      <c r="F19" s="25"/>
      <c r="G19" s="25"/>
      <c r="H19" s="25"/>
      <c r="I19" s="25"/>
      <c r="J19" s="23"/>
      <c r="K19" s="23"/>
      <c r="L19" s="3"/>
      <c r="M19" s="87"/>
      <c r="N19" s="38"/>
      <c r="P19" s="17"/>
      <c r="Q19" s="17"/>
    </row>
    <row r="20" spans="13:17" ht="22.5" customHeight="1">
      <c r="M20" s="87"/>
      <c r="N20" s="38"/>
      <c r="P20" s="17"/>
      <c r="Q20" s="17"/>
    </row>
    <row r="21" spans="2:17" ht="39" customHeight="1">
      <c r="B21" s="103" t="s">
        <v>122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">
        <v>38504</v>
      </c>
      <c r="M21" s="115"/>
      <c r="N21" s="115"/>
      <c r="O21" s="17"/>
      <c r="P21" s="17"/>
      <c r="Q21" s="17"/>
    </row>
    <row r="22" spans="1:17" ht="14.25" customHeight="1">
      <c r="A22" s="96" t="s">
        <v>0</v>
      </c>
      <c r="B22" s="112" t="s">
        <v>1</v>
      </c>
      <c r="C22" s="112" t="s">
        <v>26</v>
      </c>
      <c r="D22" s="112" t="s">
        <v>24</v>
      </c>
      <c r="E22" s="112" t="s">
        <v>2</v>
      </c>
      <c r="F22" s="113" t="s">
        <v>43</v>
      </c>
      <c r="G22" s="113"/>
      <c r="H22" s="113"/>
      <c r="I22" s="113"/>
      <c r="J22" s="114" t="s">
        <v>7</v>
      </c>
      <c r="K22" s="110" t="s">
        <v>45</v>
      </c>
      <c r="L22" s="109" t="s">
        <v>38</v>
      </c>
      <c r="M22" s="82" t="s">
        <v>39</v>
      </c>
      <c r="N22" s="83" t="s">
        <v>42</v>
      </c>
      <c r="P22" s="17"/>
      <c r="Q22" s="17"/>
    </row>
    <row r="23" spans="1:17" s="1" customFormat="1" ht="52.5" customHeight="1">
      <c r="A23" s="96"/>
      <c r="B23" s="112"/>
      <c r="C23" s="112"/>
      <c r="D23" s="112"/>
      <c r="E23" s="112"/>
      <c r="F23" s="22" t="s">
        <v>3</v>
      </c>
      <c r="G23" s="22" t="s">
        <v>4</v>
      </c>
      <c r="H23" s="22" t="s">
        <v>5</v>
      </c>
      <c r="I23" s="22" t="s">
        <v>6</v>
      </c>
      <c r="J23" s="114"/>
      <c r="K23" s="111"/>
      <c r="L23" s="98"/>
      <c r="M23" s="84"/>
      <c r="N23" s="85"/>
      <c r="P23" s="67"/>
      <c r="Q23" s="67"/>
    </row>
    <row r="24" spans="1:17" ht="15" customHeight="1">
      <c r="A24" s="5" t="s">
        <v>13</v>
      </c>
      <c r="B24" s="23">
        <f>'Списки 11 классов'!A$29</f>
        <v>25</v>
      </c>
      <c r="C24" s="23"/>
      <c r="D24" s="23"/>
      <c r="E24" s="23">
        <f>'Списки 11 классов'!$E$31</f>
        <v>3</v>
      </c>
      <c r="F24" s="23">
        <f>'Списки 11 классов'!$E$32</f>
        <v>1</v>
      </c>
      <c r="G24" s="23">
        <f>'Списки 11 классов'!$E$33</f>
        <v>1</v>
      </c>
      <c r="H24" s="23">
        <f>'Списки 11 классов'!$E$34</f>
        <v>1</v>
      </c>
      <c r="I24" s="23">
        <f>'Списки 11 классов'!$E$35</f>
        <v>0</v>
      </c>
      <c r="J24" s="24">
        <f>SUM(F24,G24)/E24*100%</f>
        <v>0.6666666666666666</v>
      </c>
      <c r="K24" s="23"/>
      <c r="L24" s="3"/>
      <c r="M24" s="86">
        <f>SUM(F24:I24)</f>
        <v>3</v>
      </c>
      <c r="N24" s="83">
        <f>E24-SUM(F24:I24)</f>
        <v>0</v>
      </c>
      <c r="P24" s="17"/>
      <c r="Q24" s="17"/>
    </row>
    <row r="25" spans="1:17" ht="15" customHeight="1">
      <c r="A25" s="5" t="s">
        <v>15</v>
      </c>
      <c r="B25" s="23">
        <f>'Списки 11 классов'!A$63</f>
        <v>25</v>
      </c>
      <c r="C25" s="23"/>
      <c r="D25" s="23">
        <v>1</v>
      </c>
      <c r="E25" s="23">
        <f>'Списки 11 классов'!$E$65</f>
        <v>6</v>
      </c>
      <c r="F25" s="23">
        <f>'Списки 11 классов'!$E$66</f>
        <v>0</v>
      </c>
      <c r="G25" s="23">
        <f>'Списки 11 классов'!$E$67</f>
        <v>3</v>
      </c>
      <c r="H25" s="23">
        <f>'Списки 11 классов'!$E$68</f>
        <v>3</v>
      </c>
      <c r="I25" s="23">
        <f>'Списки 11 классов'!$E$69</f>
        <v>0</v>
      </c>
      <c r="J25" s="24">
        <f>SUM(F25,G25)/E25*100%</f>
        <v>0.5</v>
      </c>
      <c r="K25" s="23"/>
      <c r="L25" s="3"/>
      <c r="M25" s="86">
        <f>SUM(F25:I25)</f>
        <v>6</v>
      </c>
      <c r="N25" s="83">
        <f>E25-SUM(F25:I25)</f>
        <v>0</v>
      </c>
      <c r="P25" s="17"/>
      <c r="Q25" s="17"/>
    </row>
    <row r="26" spans="1:17" ht="15" customHeight="1">
      <c r="A26" s="5" t="s">
        <v>14</v>
      </c>
      <c r="B26" s="23">
        <f>'Списки 11 классов'!A$99</f>
        <v>25</v>
      </c>
      <c r="C26" s="23"/>
      <c r="D26" s="23"/>
      <c r="E26" s="23">
        <f>'Списки 11 классов'!$E$101</f>
        <v>14</v>
      </c>
      <c r="F26" s="23">
        <f>'Списки 11 классов'!$E$102</f>
        <v>0</v>
      </c>
      <c r="G26" s="23">
        <f>'Списки 11 классов'!$E$103</f>
        <v>10</v>
      </c>
      <c r="H26" s="23">
        <f>'Списки 11 классов'!$E$104</f>
        <v>4</v>
      </c>
      <c r="I26" s="23">
        <f>'Списки 11 классов'!$E$105</f>
        <v>0</v>
      </c>
      <c r="J26" s="24">
        <f>SUM(F26,G26)/E26*100%</f>
        <v>0.7142857142857143</v>
      </c>
      <c r="K26" s="23"/>
      <c r="L26" s="3"/>
      <c r="M26" s="86">
        <f>SUM(F26:I26)</f>
        <v>14</v>
      </c>
      <c r="N26" s="83">
        <f>E26-SUM(F26:I26)</f>
        <v>0</v>
      </c>
      <c r="P26" s="17"/>
      <c r="Q26" s="17"/>
    </row>
    <row r="27" spans="1:17" ht="3.75" customHeight="1">
      <c r="A27" s="5"/>
      <c r="B27" s="23"/>
      <c r="C27" s="23"/>
      <c r="D27" s="23"/>
      <c r="E27" s="23"/>
      <c r="F27" s="25"/>
      <c r="G27" s="25"/>
      <c r="H27" s="25"/>
      <c r="I27" s="25"/>
      <c r="J27" s="24"/>
      <c r="K27" s="23"/>
      <c r="L27" s="3"/>
      <c r="M27" s="86"/>
      <c r="N27" s="83"/>
      <c r="P27" s="17"/>
      <c r="Q27" s="17"/>
    </row>
    <row r="28" spans="1:14" ht="15" customHeight="1">
      <c r="A28" s="5" t="s">
        <v>28</v>
      </c>
      <c r="B28" s="23">
        <f>SUM(B24:B26)</f>
        <v>75</v>
      </c>
      <c r="C28" s="23">
        <f>SUM(C24:C26)</f>
        <v>0</v>
      </c>
      <c r="D28" s="23"/>
      <c r="E28" s="23">
        <f>SUM(E24:E26)</f>
        <v>23</v>
      </c>
      <c r="F28" s="23">
        <f>SUM(F24:F26)</f>
        <v>1</v>
      </c>
      <c r="G28" s="23">
        <f>SUM(G24:G26)</f>
        <v>14</v>
      </c>
      <c r="H28" s="23">
        <f>SUM(H24:H26)</f>
        <v>8</v>
      </c>
      <c r="I28" s="23">
        <f>SUM(I24:I26)</f>
        <v>0</v>
      </c>
      <c r="J28" s="24">
        <f>SUM(F28,G28)/E28*100%</f>
        <v>0.6521739130434783</v>
      </c>
      <c r="K28" s="23"/>
      <c r="L28" s="3"/>
      <c r="M28" s="86">
        <f>SUM(F28:I28)</f>
        <v>23</v>
      </c>
      <c r="N28" s="83">
        <f>E28-SUM(F28:I28)</f>
        <v>0</v>
      </c>
    </row>
    <row r="29" spans="1:14" ht="3.75" customHeight="1">
      <c r="A29" s="5"/>
      <c r="B29" s="25"/>
      <c r="C29" s="25"/>
      <c r="D29" s="25"/>
      <c r="E29" s="23"/>
      <c r="F29" s="25"/>
      <c r="G29" s="25"/>
      <c r="H29" s="25"/>
      <c r="I29" s="25"/>
      <c r="J29" s="23"/>
      <c r="K29" s="23"/>
      <c r="L29" s="3"/>
      <c r="M29" s="87"/>
      <c r="N29" s="38"/>
    </row>
    <row r="30" spans="1:14" ht="22.5" customHeight="1">
      <c r="A30" s="6"/>
      <c r="B30" s="17"/>
      <c r="C30" s="17"/>
      <c r="D30" s="17"/>
      <c r="E30" s="26"/>
      <c r="F30" s="17"/>
      <c r="G30" s="17"/>
      <c r="H30" s="17"/>
      <c r="I30" s="17"/>
      <c r="J30" s="26"/>
      <c r="K30" s="26"/>
      <c r="L30" s="7"/>
      <c r="M30" s="87"/>
      <c r="N30" s="38"/>
    </row>
    <row r="31" spans="2:14" ht="39" customHeight="1">
      <c r="B31" s="103" t="s">
        <v>123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">
        <v>38504</v>
      </c>
      <c r="M31" s="87"/>
      <c r="N31" s="38"/>
    </row>
    <row r="32" spans="1:14" ht="14.25" customHeight="1">
      <c r="A32" s="96" t="s">
        <v>0</v>
      </c>
      <c r="B32" s="112" t="s">
        <v>1</v>
      </c>
      <c r="C32" s="112" t="s">
        <v>26</v>
      </c>
      <c r="D32" s="112" t="s">
        <v>24</v>
      </c>
      <c r="E32" s="112" t="s">
        <v>2</v>
      </c>
      <c r="F32" s="113" t="s">
        <v>44</v>
      </c>
      <c r="G32" s="113"/>
      <c r="H32" s="113"/>
      <c r="I32" s="113"/>
      <c r="J32" s="114" t="s">
        <v>7</v>
      </c>
      <c r="K32" s="110" t="s">
        <v>45</v>
      </c>
      <c r="L32" s="109" t="s">
        <v>38</v>
      </c>
      <c r="M32" s="82" t="s">
        <v>39</v>
      </c>
      <c r="N32" s="83" t="s">
        <v>42</v>
      </c>
    </row>
    <row r="33" spans="1:14" s="1" customFormat="1" ht="52.5" customHeight="1">
      <c r="A33" s="96"/>
      <c r="B33" s="112"/>
      <c r="C33" s="112"/>
      <c r="D33" s="112"/>
      <c r="E33" s="112"/>
      <c r="F33" s="22" t="s">
        <v>3</v>
      </c>
      <c r="G33" s="22" t="s">
        <v>4</v>
      </c>
      <c r="H33" s="22" t="s">
        <v>5</v>
      </c>
      <c r="I33" s="22" t="s">
        <v>6</v>
      </c>
      <c r="J33" s="114"/>
      <c r="K33" s="111"/>
      <c r="L33" s="98"/>
      <c r="M33" s="84"/>
      <c r="N33" s="85"/>
    </row>
    <row r="34" spans="1:14" ht="15" customHeight="1">
      <c r="A34" s="5" t="s">
        <v>13</v>
      </c>
      <c r="B34" s="23">
        <f>'Списки 11 классов'!A$29</f>
        <v>25</v>
      </c>
      <c r="C34" s="23"/>
      <c r="D34" s="23"/>
      <c r="E34" s="23">
        <f>'Списки 11 классов'!$F$31</f>
        <v>3</v>
      </c>
      <c r="F34" s="23">
        <f>'Списки 11 классов'!$F$32</f>
        <v>2</v>
      </c>
      <c r="G34" s="23">
        <f>'Списки 11 классов'!$F$33</f>
        <v>0</v>
      </c>
      <c r="H34" s="23">
        <f>'Списки 11 классов'!$F$34</f>
        <v>1</v>
      </c>
      <c r="I34" s="23">
        <f>'Списки 11 классов'!$F$35</f>
        <v>0</v>
      </c>
      <c r="J34" s="24">
        <f>SUM(F34,G34)/E34*100%</f>
        <v>0.6666666666666666</v>
      </c>
      <c r="K34" s="23"/>
      <c r="L34" s="3"/>
      <c r="M34" s="86">
        <f>SUM(F34:I34)</f>
        <v>3</v>
      </c>
      <c r="N34" s="83">
        <f>E34-SUM(F34:I34)</f>
        <v>0</v>
      </c>
    </row>
    <row r="35" spans="1:14" ht="15" customHeight="1">
      <c r="A35" s="5" t="s">
        <v>15</v>
      </c>
      <c r="B35" s="23">
        <f>'Списки 11 классов'!A$63</f>
        <v>25</v>
      </c>
      <c r="C35" s="23"/>
      <c r="D35" s="23">
        <v>1</v>
      </c>
      <c r="E35" s="23">
        <f>'Списки 11 классов'!$F$65</f>
        <v>6</v>
      </c>
      <c r="F35" s="23">
        <f>'Списки 11 классов'!$F$66</f>
        <v>1</v>
      </c>
      <c r="G35" s="23">
        <f>'Списки 11 классов'!$F$67</f>
        <v>1</v>
      </c>
      <c r="H35" s="23">
        <f>'Списки 11 классов'!$F$68</f>
        <v>4</v>
      </c>
      <c r="I35" s="23">
        <f>'Списки 11 классов'!$F$69</f>
        <v>0</v>
      </c>
      <c r="J35" s="24">
        <f>SUM(F35,G35)/E35*100%</f>
        <v>0.3333333333333333</v>
      </c>
      <c r="K35" s="23"/>
      <c r="L35" s="3"/>
      <c r="M35" s="86">
        <f>SUM(F35:I35)</f>
        <v>6</v>
      </c>
      <c r="N35" s="83">
        <f>E35-SUM(F35:I35)</f>
        <v>0</v>
      </c>
    </row>
    <row r="36" spans="1:14" ht="15" customHeight="1">
      <c r="A36" s="5" t="s">
        <v>14</v>
      </c>
      <c r="B36" s="23">
        <f>'Списки 11 классов'!A$99</f>
        <v>25</v>
      </c>
      <c r="C36" s="23"/>
      <c r="D36" s="23"/>
      <c r="E36" s="23">
        <f>'Списки 11 классов'!$F$101</f>
        <v>14</v>
      </c>
      <c r="F36" s="23">
        <f>'Списки 11 классов'!$F$102</f>
        <v>2</v>
      </c>
      <c r="G36" s="23">
        <f>'Списки 11 классов'!$F$103</f>
        <v>7</v>
      </c>
      <c r="H36" s="23">
        <f>'Списки 11 классов'!$F$104</f>
        <v>5</v>
      </c>
      <c r="I36" s="23">
        <f>'Списки 11 классов'!$F$105</f>
        <v>0</v>
      </c>
      <c r="J36" s="24">
        <f>SUM(F36,G36)/E36*100%</f>
        <v>0.6428571428571429</v>
      </c>
      <c r="K36" s="23"/>
      <c r="L36" s="3"/>
      <c r="M36" s="86">
        <f>SUM(F36:I36)</f>
        <v>14</v>
      </c>
      <c r="N36" s="83">
        <f>E36-SUM(F36:I36)</f>
        <v>0</v>
      </c>
    </row>
    <row r="37" spans="1:14" ht="3.75" customHeight="1">
      <c r="A37" s="5"/>
      <c r="B37" s="23"/>
      <c r="C37" s="23"/>
      <c r="D37" s="23"/>
      <c r="E37" s="23"/>
      <c r="F37" s="25"/>
      <c r="G37" s="25"/>
      <c r="H37" s="25"/>
      <c r="I37" s="25"/>
      <c r="J37" s="24"/>
      <c r="K37" s="23"/>
      <c r="L37" s="3"/>
      <c r="M37" s="86"/>
      <c r="N37" s="83"/>
    </row>
    <row r="38" spans="1:14" ht="15" customHeight="1">
      <c r="A38" s="5" t="s">
        <v>28</v>
      </c>
      <c r="B38" s="23">
        <f>SUM(B34:B36)</f>
        <v>75</v>
      </c>
      <c r="C38" s="23">
        <f>SUM(C34:C36)</f>
        <v>0</v>
      </c>
      <c r="D38" s="23"/>
      <c r="E38" s="23">
        <f>SUM(E34:E36)</f>
        <v>23</v>
      </c>
      <c r="F38" s="23">
        <f>SUM(F34:F36)</f>
        <v>5</v>
      </c>
      <c r="G38" s="23">
        <f>SUM(G34:G36)</f>
        <v>8</v>
      </c>
      <c r="H38" s="23">
        <f>SUM(H34:H36)</f>
        <v>10</v>
      </c>
      <c r="I38" s="23">
        <f>SUM(I34:I36)</f>
        <v>0</v>
      </c>
      <c r="J38" s="24">
        <f>SUM(F38,G38)/E38*100%</f>
        <v>0.5652173913043478</v>
      </c>
      <c r="K38" s="23">
        <f>SUM(K34:K36)</f>
        <v>0</v>
      </c>
      <c r="L38" s="3"/>
      <c r="M38" s="86">
        <f>SUM(F38:I38)</f>
        <v>23</v>
      </c>
      <c r="N38" s="83">
        <f>E38-SUM(F38:I38)</f>
        <v>0</v>
      </c>
    </row>
    <row r="39" spans="1:14" ht="3.75" customHeight="1">
      <c r="A39" s="5"/>
      <c r="B39" s="25"/>
      <c r="C39" s="25"/>
      <c r="D39" s="25"/>
      <c r="E39" s="23"/>
      <c r="F39" s="25"/>
      <c r="G39" s="25"/>
      <c r="H39" s="25"/>
      <c r="I39" s="25"/>
      <c r="J39" s="23"/>
      <c r="K39" s="23"/>
      <c r="L39" s="3"/>
      <c r="M39" s="87"/>
      <c r="N39" s="38"/>
    </row>
    <row r="40" spans="13:14" ht="22.5" customHeight="1">
      <c r="M40" s="87"/>
      <c r="N40" s="38"/>
    </row>
    <row r="41" spans="2:14" ht="25.5" customHeight="1">
      <c r="B41" s="103" t="s">
        <v>31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">
        <v>38509</v>
      </c>
      <c r="M41" s="87"/>
      <c r="N41" s="38"/>
    </row>
    <row r="42" spans="1:14" ht="14.25" customHeight="1">
      <c r="A42" s="96" t="s">
        <v>0</v>
      </c>
      <c r="B42" s="112" t="s">
        <v>1</v>
      </c>
      <c r="C42" s="112" t="s">
        <v>26</v>
      </c>
      <c r="D42" s="112" t="s">
        <v>24</v>
      </c>
      <c r="E42" s="112" t="s">
        <v>2</v>
      </c>
      <c r="F42" s="113" t="s">
        <v>25</v>
      </c>
      <c r="G42" s="113"/>
      <c r="H42" s="113"/>
      <c r="I42" s="113"/>
      <c r="J42" s="114" t="s">
        <v>7</v>
      </c>
      <c r="K42" s="110" t="s">
        <v>45</v>
      </c>
      <c r="L42" s="109" t="s">
        <v>38</v>
      </c>
      <c r="M42" s="82" t="s">
        <v>39</v>
      </c>
      <c r="N42" s="83" t="s">
        <v>42</v>
      </c>
    </row>
    <row r="43" spans="1:14" s="1" customFormat="1" ht="52.5" customHeight="1">
      <c r="A43" s="96"/>
      <c r="B43" s="112"/>
      <c r="C43" s="112"/>
      <c r="D43" s="112"/>
      <c r="E43" s="112"/>
      <c r="F43" s="22" t="s">
        <v>3</v>
      </c>
      <c r="G43" s="22" t="s">
        <v>4</v>
      </c>
      <c r="H43" s="22" t="s">
        <v>5</v>
      </c>
      <c r="I43" s="22" t="s">
        <v>6</v>
      </c>
      <c r="J43" s="114"/>
      <c r="K43" s="111"/>
      <c r="L43" s="98"/>
      <c r="M43" s="84"/>
      <c r="N43" s="85"/>
    </row>
    <row r="44" spans="1:14" ht="15" customHeight="1">
      <c r="A44" s="5" t="s">
        <v>13</v>
      </c>
      <c r="B44" s="23">
        <f>'Списки 11 классов'!A$29</f>
        <v>25</v>
      </c>
      <c r="C44" s="23"/>
      <c r="D44" s="23"/>
      <c r="E44" s="23">
        <f>'Списки 11 классов'!$G$31</f>
        <v>0</v>
      </c>
      <c r="F44" s="23">
        <f>'Списки 11 классов'!$G$32</f>
        <v>0</v>
      </c>
      <c r="G44" s="23">
        <f>'Списки 11 классов'!$G$33</f>
        <v>0</v>
      </c>
      <c r="H44" s="23">
        <f>'Списки 11 классов'!$G$34</f>
        <v>0</v>
      </c>
      <c r="I44" s="23">
        <f>'Списки 11 классов'!$G$35</f>
        <v>0</v>
      </c>
      <c r="J44" s="24" t="e">
        <f>SUM(F44,G44)/E44*100%</f>
        <v>#DIV/0!</v>
      </c>
      <c r="K44" s="23"/>
      <c r="L44" s="3"/>
      <c r="M44" s="86">
        <f>SUM(F44:I44)</f>
        <v>0</v>
      </c>
      <c r="N44" s="83">
        <f>E44-SUM(F44:I44)</f>
        <v>0</v>
      </c>
    </row>
    <row r="45" spans="1:14" ht="15" customHeight="1">
      <c r="A45" s="5" t="s">
        <v>15</v>
      </c>
      <c r="B45" s="23">
        <f>'Списки 11 классов'!A$63</f>
        <v>25</v>
      </c>
      <c r="C45" s="23"/>
      <c r="D45" s="23">
        <v>1</v>
      </c>
      <c r="E45" s="23">
        <f>'Списки 11 классов'!$G$65</f>
        <v>0</v>
      </c>
      <c r="F45" s="23">
        <f>'Списки 11 классов'!$G$66</f>
        <v>0</v>
      </c>
      <c r="G45" s="23">
        <f>'Списки 11 классов'!$G$67</f>
        <v>0</v>
      </c>
      <c r="H45" s="23">
        <f>'Списки 11 классов'!$G$68</f>
        <v>0</v>
      </c>
      <c r="I45" s="23">
        <f>'Списки 11 классов'!$G$69</f>
        <v>0</v>
      </c>
      <c r="J45" s="24" t="e">
        <f>SUM(F45,G45)/E45*100%</f>
        <v>#DIV/0!</v>
      </c>
      <c r="K45" s="23"/>
      <c r="L45" s="3"/>
      <c r="M45" s="86">
        <f>SUM(F45:I45)</f>
        <v>0</v>
      </c>
      <c r="N45" s="83">
        <f>E45-SUM(F45:I45)</f>
        <v>0</v>
      </c>
    </row>
    <row r="46" spans="1:14" ht="15" customHeight="1">
      <c r="A46" s="5" t="s">
        <v>14</v>
      </c>
      <c r="B46" s="23">
        <f>'Списки 11 классов'!A$99</f>
        <v>25</v>
      </c>
      <c r="C46" s="23"/>
      <c r="D46" s="23"/>
      <c r="E46" s="23">
        <f>'Списки 11 классов'!$G$101</f>
        <v>0</v>
      </c>
      <c r="F46" s="23">
        <f>'Списки 11 классов'!$G$102</f>
        <v>0</v>
      </c>
      <c r="G46" s="23">
        <f>'Списки 11 классов'!$G$103</f>
        <v>0</v>
      </c>
      <c r="H46" s="23">
        <f>'Списки 11 классов'!$G$103</f>
        <v>0</v>
      </c>
      <c r="I46" s="23">
        <f>'Списки 11 классов'!$G$105</f>
        <v>0</v>
      </c>
      <c r="J46" s="24" t="e">
        <f>SUM(F46,G46)/E46*100%</f>
        <v>#DIV/0!</v>
      </c>
      <c r="K46" s="23"/>
      <c r="L46" s="3"/>
      <c r="M46" s="86">
        <f>SUM(F46:I46)</f>
        <v>0</v>
      </c>
      <c r="N46" s="83">
        <f>E46-SUM(F46:I46)</f>
        <v>0</v>
      </c>
    </row>
    <row r="47" spans="1:14" ht="3.75" customHeight="1">
      <c r="A47" s="5"/>
      <c r="B47" s="23"/>
      <c r="C47" s="23"/>
      <c r="D47" s="23"/>
      <c r="E47" s="23"/>
      <c r="F47" s="25"/>
      <c r="G47" s="25"/>
      <c r="H47" s="25"/>
      <c r="I47" s="25"/>
      <c r="J47" s="24"/>
      <c r="K47" s="23"/>
      <c r="L47" s="3"/>
      <c r="M47" s="86"/>
      <c r="N47" s="83"/>
    </row>
    <row r="48" spans="1:14" ht="15" customHeight="1">
      <c r="A48" s="5" t="s">
        <v>28</v>
      </c>
      <c r="B48" s="23">
        <f>SUM(B44:B46)</f>
        <v>75</v>
      </c>
      <c r="C48" s="23">
        <f>SUM(C44:C46)</f>
        <v>0</v>
      </c>
      <c r="D48" s="23"/>
      <c r="E48" s="23">
        <f>SUM(E44:E46)</f>
        <v>0</v>
      </c>
      <c r="F48" s="23">
        <f>SUM(F44:F46)</f>
        <v>0</v>
      </c>
      <c r="G48" s="23">
        <f>SUM(G44:G46)</f>
        <v>0</v>
      </c>
      <c r="H48" s="23">
        <f>SUM(H44:H46)</f>
        <v>0</v>
      </c>
      <c r="I48" s="23">
        <f>SUM(I44:I46)</f>
        <v>0</v>
      </c>
      <c r="J48" s="24" t="e">
        <f>SUM(F48,G48)/E48*100%</f>
        <v>#DIV/0!</v>
      </c>
      <c r="K48" s="23">
        <f>SUM(K44:K46)</f>
        <v>0</v>
      </c>
      <c r="L48" s="3"/>
      <c r="M48" s="86">
        <f>SUM(F48:I48)</f>
        <v>0</v>
      </c>
      <c r="N48" s="83">
        <f>E48-SUM(F48:I48)</f>
        <v>0</v>
      </c>
    </row>
    <row r="49" spans="1:14" ht="3.75" customHeight="1">
      <c r="A49" s="5"/>
      <c r="B49" s="25"/>
      <c r="C49" s="25"/>
      <c r="D49" s="25"/>
      <c r="E49" s="23"/>
      <c r="F49" s="25"/>
      <c r="G49" s="25"/>
      <c r="H49" s="25"/>
      <c r="I49" s="25"/>
      <c r="J49" s="23"/>
      <c r="K49" s="23"/>
      <c r="L49" s="3"/>
      <c r="M49" s="87"/>
      <c r="N49" s="38"/>
    </row>
    <row r="50" spans="13:14" ht="22.5" customHeight="1">
      <c r="M50" s="87"/>
      <c r="N50" s="38"/>
    </row>
    <row r="51" spans="1:14" s="18" customFormat="1" ht="25.5" customHeight="1">
      <c r="A51" s="15"/>
      <c r="B51" s="103" t="s">
        <v>34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6">
        <v>38506</v>
      </c>
      <c r="M51" s="87"/>
      <c r="N51" s="38"/>
    </row>
    <row r="52" spans="1:14" ht="14.25" customHeight="1">
      <c r="A52" s="96" t="s">
        <v>0</v>
      </c>
      <c r="B52" s="112" t="s">
        <v>1</v>
      </c>
      <c r="C52" s="112" t="s">
        <v>26</v>
      </c>
      <c r="D52" s="112" t="s">
        <v>24</v>
      </c>
      <c r="E52" s="112" t="s">
        <v>2</v>
      </c>
      <c r="F52" s="113" t="s">
        <v>25</v>
      </c>
      <c r="G52" s="113"/>
      <c r="H52" s="113"/>
      <c r="I52" s="113"/>
      <c r="J52" s="114" t="s">
        <v>7</v>
      </c>
      <c r="K52" s="110" t="s">
        <v>45</v>
      </c>
      <c r="L52" s="109" t="s">
        <v>38</v>
      </c>
      <c r="M52" s="82" t="s">
        <v>39</v>
      </c>
      <c r="N52" s="83" t="s">
        <v>42</v>
      </c>
    </row>
    <row r="53" spans="1:14" s="1" customFormat="1" ht="52.5" customHeight="1">
      <c r="A53" s="96"/>
      <c r="B53" s="112"/>
      <c r="C53" s="112"/>
      <c r="D53" s="112"/>
      <c r="E53" s="112"/>
      <c r="F53" s="22" t="s">
        <v>3</v>
      </c>
      <c r="G53" s="22" t="s">
        <v>4</v>
      </c>
      <c r="H53" s="22" t="s">
        <v>5</v>
      </c>
      <c r="I53" s="22" t="s">
        <v>6</v>
      </c>
      <c r="J53" s="114"/>
      <c r="K53" s="111"/>
      <c r="L53" s="98"/>
      <c r="M53" s="84"/>
      <c r="N53" s="85"/>
    </row>
    <row r="54" spans="1:14" ht="15" customHeight="1">
      <c r="A54" s="5" t="s">
        <v>13</v>
      </c>
      <c r="B54" s="23">
        <f>'Списки 11 классов'!A$29</f>
        <v>25</v>
      </c>
      <c r="C54" s="23"/>
      <c r="D54" s="23"/>
      <c r="E54" s="23">
        <f>'Списки 11 классов'!$P$31</f>
        <v>20</v>
      </c>
      <c r="F54" s="23">
        <f>'Списки 11 классов'!$P$32</f>
        <v>1</v>
      </c>
      <c r="G54" s="23">
        <f>'Списки 11 классов'!$P$33</f>
        <v>13</v>
      </c>
      <c r="H54" s="23">
        <f>'Списки 11 классов'!$P$34</f>
        <v>6</v>
      </c>
      <c r="I54" s="23">
        <f>'Списки 11 классов'!$P$35</f>
        <v>0</v>
      </c>
      <c r="J54" s="24">
        <f>SUM(F54,G54)/E54*100%</f>
        <v>0.7</v>
      </c>
      <c r="K54" s="23"/>
      <c r="L54" s="3"/>
      <c r="M54" s="86">
        <f>SUM(F54:I54)</f>
        <v>20</v>
      </c>
      <c r="N54" s="83">
        <f>E54-SUM(F54:I54)</f>
        <v>0</v>
      </c>
    </row>
    <row r="55" spans="1:14" ht="15" customHeight="1">
      <c r="A55" s="5" t="s">
        <v>15</v>
      </c>
      <c r="B55" s="23">
        <f>'Списки 11 классов'!A$63</f>
        <v>25</v>
      </c>
      <c r="C55" s="23"/>
      <c r="D55" s="23">
        <v>1</v>
      </c>
      <c r="E55" s="23">
        <f>'Списки 11 классов'!$P$65</f>
        <v>15</v>
      </c>
      <c r="F55" s="23">
        <f>'Списки 11 классов'!$P$66</f>
        <v>1</v>
      </c>
      <c r="G55" s="23">
        <f>'Списки 11 классов'!$P$67</f>
        <v>4</v>
      </c>
      <c r="H55" s="23">
        <f>'Списки 11 классов'!$P$68</f>
        <v>9</v>
      </c>
      <c r="I55" s="23">
        <f>'Списки 11 классов'!$P$69</f>
        <v>1</v>
      </c>
      <c r="J55" s="24">
        <f>SUM(F55,G55)/E55*100%</f>
        <v>0.3333333333333333</v>
      </c>
      <c r="K55" s="23"/>
      <c r="L55" s="3"/>
      <c r="M55" s="86">
        <f>SUM(F55:I55)</f>
        <v>15</v>
      </c>
      <c r="N55" s="83">
        <f>E55-SUM(F55:I55)</f>
        <v>0</v>
      </c>
    </row>
    <row r="56" spans="1:14" ht="15" customHeight="1">
      <c r="A56" s="5" t="s">
        <v>14</v>
      </c>
      <c r="B56" s="23">
        <f>'Списки 11 классов'!A$99</f>
        <v>25</v>
      </c>
      <c r="C56" s="23"/>
      <c r="D56" s="23"/>
      <c r="E56" s="23">
        <f>'Списки 11 классов'!$P$101</f>
        <v>21</v>
      </c>
      <c r="F56" s="23">
        <f>'Списки 11 классов'!$P$102</f>
        <v>3</v>
      </c>
      <c r="G56" s="23">
        <f>'Списки 11 классов'!$P$103</f>
        <v>11</v>
      </c>
      <c r="H56" s="23">
        <f>'Списки 11 классов'!$P$104</f>
        <v>7</v>
      </c>
      <c r="I56" s="23">
        <f>'Списки 11 классов'!$P$105</f>
        <v>0</v>
      </c>
      <c r="J56" s="24">
        <f>SUM(F56,G56)/E56*100%</f>
        <v>0.6666666666666666</v>
      </c>
      <c r="K56" s="23"/>
      <c r="L56" s="3"/>
      <c r="M56" s="86">
        <f>SUM(F56:I56)</f>
        <v>21</v>
      </c>
      <c r="N56" s="83">
        <f>E56-SUM(F56:I56)</f>
        <v>0</v>
      </c>
    </row>
    <row r="57" spans="1:14" ht="3.75" customHeight="1">
      <c r="A57" s="5"/>
      <c r="B57" s="23"/>
      <c r="C57" s="23"/>
      <c r="D57" s="23"/>
      <c r="E57" s="23"/>
      <c r="F57" s="25"/>
      <c r="G57" s="25"/>
      <c r="H57" s="25"/>
      <c r="I57" s="25"/>
      <c r="J57" s="24"/>
      <c r="K57" s="23"/>
      <c r="L57" s="3"/>
      <c r="M57" s="86"/>
      <c r="N57" s="83"/>
    </row>
    <row r="58" spans="1:14" ht="15" customHeight="1">
      <c r="A58" s="5" t="s">
        <v>28</v>
      </c>
      <c r="B58" s="23">
        <f>SUM(B54:B56)</f>
        <v>75</v>
      </c>
      <c r="C58" s="23">
        <f>SUM(C54:C56)</f>
        <v>0</v>
      </c>
      <c r="D58" s="23"/>
      <c r="E58" s="23">
        <f>SUM(E54:E56)</f>
        <v>56</v>
      </c>
      <c r="F58" s="23">
        <f>SUM(F54:F56)</f>
        <v>5</v>
      </c>
      <c r="G58" s="23">
        <f>SUM(G54:G56)</f>
        <v>28</v>
      </c>
      <c r="H58" s="23">
        <f>SUM(H54:H56)</f>
        <v>22</v>
      </c>
      <c r="I58" s="23">
        <f>SUM(I54:I56)</f>
        <v>1</v>
      </c>
      <c r="J58" s="24">
        <f>SUM(F58,G58)/E58*100%</f>
        <v>0.5892857142857143</v>
      </c>
      <c r="K58" s="23">
        <f>SUM(K54:K56)</f>
        <v>0</v>
      </c>
      <c r="L58" s="3"/>
      <c r="M58" s="86">
        <f>SUM(F58:I58)</f>
        <v>56</v>
      </c>
      <c r="N58" s="83">
        <f>E58-SUM(F58:I58)</f>
        <v>0</v>
      </c>
    </row>
    <row r="59" spans="1:14" ht="3.75" customHeight="1">
      <c r="A59" s="5"/>
      <c r="B59" s="25"/>
      <c r="C59" s="25"/>
      <c r="D59" s="25"/>
      <c r="E59" s="23"/>
      <c r="F59" s="25"/>
      <c r="G59" s="25"/>
      <c r="H59" s="25"/>
      <c r="I59" s="25"/>
      <c r="J59" s="23"/>
      <c r="K59" s="23"/>
      <c r="L59" s="3"/>
      <c r="M59" s="87"/>
      <c r="N59" s="38"/>
    </row>
    <row r="60" spans="13:14" ht="22.5" customHeight="1">
      <c r="M60" s="87"/>
      <c r="N60" s="38"/>
    </row>
    <row r="61" spans="2:14" ht="25.5" customHeight="1">
      <c r="B61" s="103" t="s">
        <v>108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">
        <v>38513</v>
      </c>
      <c r="M61" s="87"/>
      <c r="N61" s="38"/>
    </row>
    <row r="62" spans="1:14" ht="14.25" customHeight="1">
      <c r="A62" s="96" t="s">
        <v>0</v>
      </c>
      <c r="B62" s="116" t="s">
        <v>1</v>
      </c>
      <c r="C62" s="116" t="s">
        <v>26</v>
      </c>
      <c r="D62" s="116" t="s">
        <v>24</v>
      </c>
      <c r="E62" s="116" t="s">
        <v>2</v>
      </c>
      <c r="F62" s="117" t="s">
        <v>25</v>
      </c>
      <c r="G62" s="117"/>
      <c r="H62" s="117"/>
      <c r="I62" s="117"/>
      <c r="J62" s="118" t="s">
        <v>7</v>
      </c>
      <c r="K62" s="110" t="s">
        <v>45</v>
      </c>
      <c r="L62" s="109" t="s">
        <v>38</v>
      </c>
      <c r="M62" s="82" t="s">
        <v>39</v>
      </c>
      <c r="N62" s="83" t="s">
        <v>42</v>
      </c>
    </row>
    <row r="63" spans="1:14" s="1" customFormat="1" ht="52.5" customHeight="1">
      <c r="A63" s="96"/>
      <c r="B63" s="112"/>
      <c r="C63" s="112"/>
      <c r="D63" s="112"/>
      <c r="E63" s="112"/>
      <c r="F63" s="22" t="s">
        <v>3</v>
      </c>
      <c r="G63" s="22" t="s">
        <v>4</v>
      </c>
      <c r="H63" s="22" t="s">
        <v>5</v>
      </c>
      <c r="I63" s="22" t="s">
        <v>6</v>
      </c>
      <c r="J63" s="114"/>
      <c r="K63" s="111"/>
      <c r="L63" s="98"/>
      <c r="M63" s="84"/>
      <c r="N63" s="85"/>
    </row>
    <row r="64" spans="1:14" ht="15" customHeight="1">
      <c r="A64" s="5" t="s">
        <v>13</v>
      </c>
      <c r="B64" s="23">
        <f>'Списки 11 классов'!A$29</f>
        <v>25</v>
      </c>
      <c r="C64" s="23"/>
      <c r="D64" s="23"/>
      <c r="E64" s="23">
        <f>'Списки 11 классов'!$Q$31</f>
        <v>0</v>
      </c>
      <c r="F64" s="23">
        <f>'Списки 11 классов'!$Q$32</f>
        <v>0</v>
      </c>
      <c r="G64" s="23">
        <f>'Списки 11 классов'!$Q$33</f>
        <v>0</v>
      </c>
      <c r="H64" s="23">
        <f>'Списки 11 классов'!$Q$34</f>
        <v>0</v>
      </c>
      <c r="I64" s="23">
        <f>'Списки 11 классов'!$Q$35</f>
        <v>0</v>
      </c>
      <c r="J64" s="24" t="e">
        <f>SUM(F64,G64)/E64*100%</f>
        <v>#DIV/0!</v>
      </c>
      <c r="K64" s="23"/>
      <c r="L64" s="3"/>
      <c r="M64" s="86">
        <f>SUM(F64:I64)</f>
        <v>0</v>
      </c>
      <c r="N64" s="83">
        <f>E64-SUM(F64:I64)</f>
        <v>0</v>
      </c>
    </row>
    <row r="65" spans="1:14" ht="15" customHeight="1">
      <c r="A65" s="5" t="s">
        <v>15</v>
      </c>
      <c r="B65" s="23">
        <f>'Списки 11 классов'!A$63</f>
        <v>25</v>
      </c>
      <c r="C65" s="23"/>
      <c r="D65" s="23">
        <v>1</v>
      </c>
      <c r="E65" s="23">
        <f>'Списки 11 классов'!$Q$65</f>
        <v>0</v>
      </c>
      <c r="F65" s="23">
        <f>'Списки 11 классов'!$Q$66</f>
        <v>0</v>
      </c>
      <c r="G65" s="23">
        <f>'Списки 11 классов'!$Q$67</f>
        <v>0</v>
      </c>
      <c r="H65" s="23">
        <f>'Списки 11 классов'!$Q$68</f>
        <v>0</v>
      </c>
      <c r="I65" s="23">
        <f>'Списки 11 классов'!$Q$69</f>
        <v>0</v>
      </c>
      <c r="J65" s="24" t="e">
        <f>SUM(F65,G65)/E65*100%</f>
        <v>#DIV/0!</v>
      </c>
      <c r="K65" s="23"/>
      <c r="L65" s="3"/>
      <c r="M65" s="86">
        <f>SUM(F65:I65)</f>
        <v>0</v>
      </c>
      <c r="N65" s="83">
        <f>E65-SUM(F65:I65)</f>
        <v>0</v>
      </c>
    </row>
    <row r="66" spans="1:14" ht="15" customHeight="1">
      <c r="A66" s="5" t="s">
        <v>14</v>
      </c>
      <c r="B66" s="23">
        <f>'Списки 11 классов'!A$99</f>
        <v>25</v>
      </c>
      <c r="C66" s="23"/>
      <c r="D66" s="23"/>
      <c r="E66" s="23">
        <f>'Списки 11 классов'!$Q$101</f>
        <v>1</v>
      </c>
      <c r="F66" s="23">
        <f>'Списки 11 классов'!$Q$102</f>
        <v>0</v>
      </c>
      <c r="G66" s="23">
        <f>'Списки 11 классов'!$Q$103</f>
        <v>1</v>
      </c>
      <c r="H66" s="23">
        <f>'Списки 11 классов'!$Q$104</f>
        <v>0</v>
      </c>
      <c r="I66" s="23">
        <f>'Списки 11 классов'!$Q$105</f>
        <v>0</v>
      </c>
      <c r="J66" s="24">
        <f>SUM(F66,G66)/E66*100%</f>
        <v>1</v>
      </c>
      <c r="K66" s="23"/>
      <c r="L66" s="3"/>
      <c r="M66" s="86">
        <f>SUM(F66:I66)</f>
        <v>1</v>
      </c>
      <c r="N66" s="83">
        <f>E66-SUM(F66:I66)</f>
        <v>0</v>
      </c>
    </row>
    <row r="67" spans="1:14" ht="3.75" customHeight="1">
      <c r="A67" s="5"/>
      <c r="B67" s="23"/>
      <c r="C67" s="23"/>
      <c r="D67" s="23"/>
      <c r="E67" s="23"/>
      <c r="F67" s="25"/>
      <c r="G67" s="25"/>
      <c r="H67" s="25"/>
      <c r="I67" s="25"/>
      <c r="J67" s="24"/>
      <c r="K67" s="23"/>
      <c r="L67" s="3"/>
      <c r="M67" s="86"/>
      <c r="N67" s="83"/>
    </row>
    <row r="68" spans="1:14" ht="15" customHeight="1">
      <c r="A68" s="5" t="s">
        <v>28</v>
      </c>
      <c r="B68" s="23">
        <f>SUM(B64:B66)</f>
        <v>75</v>
      </c>
      <c r="C68" s="23">
        <f>SUM(C64:C66)</f>
        <v>0</v>
      </c>
      <c r="D68" s="23"/>
      <c r="E68" s="23">
        <f>SUM(E64:E66)</f>
        <v>1</v>
      </c>
      <c r="F68" s="23">
        <f>SUM(F64:F66)</f>
        <v>0</v>
      </c>
      <c r="G68" s="23">
        <f>SUM(G64:G66)</f>
        <v>1</v>
      </c>
      <c r="H68" s="23">
        <f>SUM(H64:H66)</f>
        <v>0</v>
      </c>
      <c r="I68" s="23">
        <f>SUM(I64:I66)</f>
        <v>0</v>
      </c>
      <c r="J68" s="24">
        <f>SUM(F68,G68)/E68*100%</f>
        <v>1</v>
      </c>
      <c r="K68" s="23">
        <f>SUM(K64:K66)</f>
        <v>0</v>
      </c>
      <c r="L68" s="3"/>
      <c r="M68" s="86">
        <f>SUM(F68:I68)</f>
        <v>1</v>
      </c>
      <c r="N68" s="83">
        <f>E68-SUM(F68:I68)</f>
        <v>0</v>
      </c>
    </row>
    <row r="69" spans="1:14" ht="3.75" customHeight="1">
      <c r="A69" s="5"/>
      <c r="B69" s="25"/>
      <c r="C69" s="25"/>
      <c r="D69" s="25"/>
      <c r="E69" s="23"/>
      <c r="F69" s="25"/>
      <c r="G69" s="25"/>
      <c r="H69" s="25"/>
      <c r="I69" s="25"/>
      <c r="J69" s="23"/>
      <c r="K69" s="23"/>
      <c r="L69" s="3"/>
      <c r="M69" s="87"/>
      <c r="N69" s="38"/>
    </row>
    <row r="70" spans="13:14" ht="22.5" customHeight="1">
      <c r="M70" s="87"/>
      <c r="N70" s="38"/>
    </row>
    <row r="71" spans="2:14" ht="25.5" customHeight="1">
      <c r="B71" s="103" t="s">
        <v>32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">
        <v>38520</v>
      </c>
      <c r="M71" s="87"/>
      <c r="N71" s="38"/>
    </row>
    <row r="72" spans="1:14" ht="14.25" customHeight="1">
      <c r="A72" s="96" t="s">
        <v>0</v>
      </c>
      <c r="B72" s="112" t="s">
        <v>1</v>
      </c>
      <c r="C72" s="112" t="s">
        <v>26</v>
      </c>
      <c r="D72" s="112" t="s">
        <v>24</v>
      </c>
      <c r="E72" s="112" t="s">
        <v>2</v>
      </c>
      <c r="F72" s="113" t="s">
        <v>25</v>
      </c>
      <c r="G72" s="113"/>
      <c r="H72" s="113"/>
      <c r="I72" s="113"/>
      <c r="J72" s="114" t="s">
        <v>7</v>
      </c>
      <c r="K72" s="110" t="s">
        <v>45</v>
      </c>
      <c r="L72" s="109" t="s">
        <v>38</v>
      </c>
      <c r="M72" s="82" t="s">
        <v>39</v>
      </c>
      <c r="N72" s="83" t="s">
        <v>42</v>
      </c>
    </row>
    <row r="73" spans="1:14" s="1" customFormat="1" ht="52.5" customHeight="1">
      <c r="A73" s="96"/>
      <c r="B73" s="112"/>
      <c r="C73" s="112"/>
      <c r="D73" s="112"/>
      <c r="E73" s="112"/>
      <c r="F73" s="22" t="s">
        <v>3</v>
      </c>
      <c r="G73" s="22" t="s">
        <v>4</v>
      </c>
      <c r="H73" s="22" t="s">
        <v>5</v>
      </c>
      <c r="I73" s="22" t="s">
        <v>6</v>
      </c>
      <c r="J73" s="114"/>
      <c r="K73" s="111"/>
      <c r="L73" s="98"/>
      <c r="M73" s="84"/>
      <c r="N73" s="85"/>
    </row>
    <row r="74" spans="1:14" ht="15" customHeight="1">
      <c r="A74" s="5" t="s">
        <v>13</v>
      </c>
      <c r="B74" s="23">
        <f>'Списки 11 классов'!A$29</f>
        <v>25</v>
      </c>
      <c r="C74" s="23"/>
      <c r="D74" s="23"/>
      <c r="E74" s="23">
        <f>'Списки 11 классов'!$I$31</f>
        <v>0</v>
      </c>
      <c r="F74" s="23">
        <f>'Списки 11 классов'!$I$32</f>
        <v>0</v>
      </c>
      <c r="G74" s="23">
        <f>'Списки 11 классов'!$I$33</f>
        <v>0</v>
      </c>
      <c r="H74" s="23">
        <f>'Списки 11 классов'!$I$34</f>
        <v>0</v>
      </c>
      <c r="I74" s="23">
        <f>'Списки 11 классов'!$I$35</f>
        <v>0</v>
      </c>
      <c r="J74" s="24" t="e">
        <f>SUM(F74,G74)/E74*100%</f>
        <v>#DIV/0!</v>
      </c>
      <c r="K74" s="23"/>
      <c r="L74" s="3"/>
      <c r="M74" s="86">
        <f>SUM(F74:I74)</f>
        <v>0</v>
      </c>
      <c r="N74" s="83">
        <f>E74-SUM(F74:I74)</f>
        <v>0</v>
      </c>
    </row>
    <row r="75" spans="1:14" ht="15" customHeight="1">
      <c r="A75" s="5" t="s">
        <v>15</v>
      </c>
      <c r="B75" s="23">
        <f>'Списки 11 классов'!A$63</f>
        <v>25</v>
      </c>
      <c r="C75" s="23"/>
      <c r="D75" s="23">
        <v>1</v>
      </c>
      <c r="E75" s="23">
        <f>'Списки 11 классов'!$I$65</f>
        <v>5</v>
      </c>
      <c r="F75" s="23">
        <f>'Списки 11 классов'!$I$66</f>
        <v>0</v>
      </c>
      <c r="G75" s="23">
        <f>'Списки 11 классов'!$I$67</f>
        <v>0</v>
      </c>
      <c r="H75" s="23">
        <f>'Списки 11 классов'!$I$68</f>
        <v>0</v>
      </c>
      <c r="I75" s="23">
        <f>'Списки 11 классов'!$I$69</f>
        <v>0</v>
      </c>
      <c r="J75" s="24">
        <f>SUM(F75,G75)/E75*100%</f>
        <v>0</v>
      </c>
      <c r="K75" s="23"/>
      <c r="L75" s="3"/>
      <c r="M75" s="86">
        <f>SUM(F75:I75)</f>
        <v>0</v>
      </c>
      <c r="N75" s="83">
        <f>E75-SUM(F75:I75)</f>
        <v>5</v>
      </c>
    </row>
    <row r="76" spans="1:14" ht="15" customHeight="1">
      <c r="A76" s="5" t="s">
        <v>14</v>
      </c>
      <c r="B76" s="23">
        <f>'Списки 11 классов'!A$99</f>
        <v>25</v>
      </c>
      <c r="C76" s="23"/>
      <c r="D76" s="23"/>
      <c r="E76" s="23">
        <f>'Списки 11 классов'!$I$101</f>
        <v>0</v>
      </c>
      <c r="F76" s="23">
        <f>'Списки 11 классов'!$I$102</f>
        <v>0</v>
      </c>
      <c r="G76" s="23">
        <f>'Списки 11 классов'!$I$103</f>
        <v>0</v>
      </c>
      <c r="H76" s="23">
        <f>'Списки 11 классов'!$I$104</f>
        <v>0</v>
      </c>
      <c r="I76" s="23">
        <f>'Списки 11 классов'!$I$105</f>
        <v>0</v>
      </c>
      <c r="J76" s="24" t="e">
        <f>SUM(F76,G76)/E76*100%</f>
        <v>#DIV/0!</v>
      </c>
      <c r="K76" s="23"/>
      <c r="L76" s="3"/>
      <c r="M76" s="86">
        <f>SUM(F76:I76)</f>
        <v>0</v>
      </c>
      <c r="N76" s="83">
        <f>E76-SUM(F76:I76)</f>
        <v>0</v>
      </c>
    </row>
    <row r="77" spans="1:14" ht="3.75" customHeight="1">
      <c r="A77" s="5"/>
      <c r="B77" s="23"/>
      <c r="C77" s="23"/>
      <c r="D77" s="23"/>
      <c r="E77" s="23"/>
      <c r="F77" s="25"/>
      <c r="G77" s="25"/>
      <c r="H77" s="25"/>
      <c r="I77" s="25"/>
      <c r="J77" s="24"/>
      <c r="K77" s="23"/>
      <c r="L77" s="3"/>
      <c r="M77" s="86"/>
      <c r="N77" s="83"/>
    </row>
    <row r="78" spans="1:14" ht="15" customHeight="1">
      <c r="A78" s="5" t="s">
        <v>28</v>
      </c>
      <c r="B78" s="23">
        <f>SUM(B74:B76)</f>
        <v>75</v>
      </c>
      <c r="C78" s="23">
        <f>SUM(C74:C76)</f>
        <v>0</v>
      </c>
      <c r="D78" s="23"/>
      <c r="E78" s="23">
        <f>SUM(E74:E76)</f>
        <v>5</v>
      </c>
      <c r="F78" s="23">
        <f>SUM(F74:F76)</f>
        <v>0</v>
      </c>
      <c r="G78" s="23">
        <f>SUM(G74:G76)</f>
        <v>0</v>
      </c>
      <c r="H78" s="23">
        <f>SUM(H74:H76)</f>
        <v>0</v>
      </c>
      <c r="I78" s="23">
        <f>SUM(I74:I76)</f>
        <v>0</v>
      </c>
      <c r="J78" s="24">
        <f>SUM(F78,G78)/E78*100%</f>
        <v>0</v>
      </c>
      <c r="K78" s="23">
        <f>SUM(K74:K76)</f>
        <v>0</v>
      </c>
      <c r="L78" s="3"/>
      <c r="M78" s="86">
        <f>SUM(F78:I78)</f>
        <v>0</v>
      </c>
      <c r="N78" s="83">
        <f>E78-SUM(F78:I78)</f>
        <v>5</v>
      </c>
    </row>
    <row r="79" spans="1:14" ht="3.75" customHeight="1">
      <c r="A79" s="5"/>
      <c r="B79" s="25"/>
      <c r="C79" s="25"/>
      <c r="D79" s="25"/>
      <c r="E79" s="23"/>
      <c r="F79" s="25"/>
      <c r="G79" s="25"/>
      <c r="H79" s="25"/>
      <c r="I79" s="25"/>
      <c r="J79" s="23"/>
      <c r="K79" s="23"/>
      <c r="L79" s="3"/>
      <c r="M79" s="87"/>
      <c r="N79" s="38"/>
    </row>
    <row r="80" spans="13:14" ht="22.5" customHeight="1">
      <c r="M80" s="87"/>
      <c r="N80" s="38"/>
    </row>
    <row r="81" spans="2:14" ht="25.5" customHeight="1">
      <c r="B81" s="103" t="s">
        <v>49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4" t="s">
        <v>46</v>
      </c>
      <c r="M81" s="87"/>
      <c r="N81" s="38"/>
    </row>
    <row r="82" spans="1:14" ht="14.25" customHeight="1">
      <c r="A82" s="96" t="s">
        <v>0</v>
      </c>
      <c r="B82" s="112" t="s">
        <v>1</v>
      </c>
      <c r="C82" s="112" t="s">
        <v>26</v>
      </c>
      <c r="D82" s="112" t="s">
        <v>24</v>
      </c>
      <c r="E82" s="112" t="s">
        <v>2</v>
      </c>
      <c r="F82" s="113" t="s">
        <v>25</v>
      </c>
      <c r="G82" s="113"/>
      <c r="H82" s="113"/>
      <c r="I82" s="113"/>
      <c r="J82" s="114" t="s">
        <v>7</v>
      </c>
      <c r="K82" s="110" t="s">
        <v>45</v>
      </c>
      <c r="L82" s="109" t="s">
        <v>38</v>
      </c>
      <c r="M82" s="82" t="s">
        <v>39</v>
      </c>
      <c r="N82" s="83" t="s">
        <v>42</v>
      </c>
    </row>
    <row r="83" spans="1:14" s="1" customFormat="1" ht="52.5" customHeight="1">
      <c r="A83" s="96"/>
      <c r="B83" s="112"/>
      <c r="C83" s="112"/>
      <c r="D83" s="112"/>
      <c r="E83" s="112"/>
      <c r="F83" s="22" t="s">
        <v>3</v>
      </c>
      <c r="G83" s="22" t="s">
        <v>4</v>
      </c>
      <c r="H83" s="22" t="s">
        <v>5</v>
      </c>
      <c r="I83" s="22" t="s">
        <v>6</v>
      </c>
      <c r="J83" s="114"/>
      <c r="K83" s="111"/>
      <c r="L83" s="98"/>
      <c r="M83" s="84"/>
      <c r="N83" s="85"/>
    </row>
    <row r="84" spans="1:14" ht="15" customHeight="1">
      <c r="A84" s="5" t="s">
        <v>13</v>
      </c>
      <c r="B84" s="23">
        <f>'Списки 11 классов'!A$29</f>
        <v>25</v>
      </c>
      <c r="C84" s="23"/>
      <c r="D84" s="23"/>
      <c r="E84" s="23">
        <f>'Списки 11 классов'!$H$31</f>
        <v>7</v>
      </c>
      <c r="F84" s="23">
        <f>'Списки 11 классов'!$H$32</f>
        <v>5</v>
      </c>
      <c r="G84" s="23">
        <f>'Списки 11 классов'!$H$33</f>
        <v>2</v>
      </c>
      <c r="H84" s="23">
        <f>'Списки 11 классов'!$H$34</f>
        <v>0</v>
      </c>
      <c r="I84" s="23">
        <f>'Списки 11 классов'!$H$35</f>
        <v>0</v>
      </c>
      <c r="J84" s="24">
        <f>SUM(F84,G84)/E84*100%</f>
        <v>1</v>
      </c>
      <c r="K84" s="23"/>
      <c r="L84" s="3"/>
      <c r="M84" s="86">
        <f>SUM(F84:I84)</f>
        <v>7</v>
      </c>
      <c r="N84" s="83">
        <f>E84-SUM(F84:I84)</f>
        <v>0</v>
      </c>
    </row>
    <row r="85" spans="1:14" ht="15" customHeight="1">
      <c r="A85" s="5" t="s">
        <v>15</v>
      </c>
      <c r="B85" s="23">
        <f>'Списки 11 классов'!A$63</f>
        <v>25</v>
      </c>
      <c r="C85" s="23"/>
      <c r="D85" s="23">
        <v>1</v>
      </c>
      <c r="E85" s="23">
        <f>'Списки 11 классов'!$H$65</f>
        <v>0</v>
      </c>
      <c r="F85" s="23">
        <f>'Списки 11 классов'!$H$66</f>
        <v>0</v>
      </c>
      <c r="G85" s="23">
        <f>'Списки 11 классов'!$H$67</f>
        <v>0</v>
      </c>
      <c r="H85" s="23">
        <f>'Списки 11 классов'!$H$68</f>
        <v>0</v>
      </c>
      <c r="I85" s="23">
        <f>'Списки 11 классов'!$H$69</f>
        <v>0</v>
      </c>
      <c r="J85" s="24" t="e">
        <f>SUM(F85,G85)/E85*100%</f>
        <v>#DIV/0!</v>
      </c>
      <c r="K85" s="23"/>
      <c r="L85" s="3"/>
      <c r="M85" s="86">
        <f>SUM(F85:I85)</f>
        <v>0</v>
      </c>
      <c r="N85" s="83">
        <f>E85-SUM(F85:I85)</f>
        <v>0</v>
      </c>
    </row>
    <row r="86" spans="1:14" ht="15" customHeight="1">
      <c r="A86" s="5" t="s">
        <v>14</v>
      </c>
      <c r="B86" s="23">
        <f>'Списки 11 классов'!A$99</f>
        <v>25</v>
      </c>
      <c r="C86" s="23"/>
      <c r="D86" s="23"/>
      <c r="E86" s="23">
        <f>'Списки 11 классов'!$H$101</f>
        <v>0</v>
      </c>
      <c r="F86" s="23">
        <f>'Списки 11 классов'!$H$102</f>
        <v>0</v>
      </c>
      <c r="G86" s="23">
        <f>'Списки 11 классов'!$H$103</f>
        <v>0</v>
      </c>
      <c r="H86" s="23">
        <f>'Списки 11 классов'!$H$104</f>
        <v>0</v>
      </c>
      <c r="I86" s="23">
        <f>'Списки 11 классов'!$H$105</f>
        <v>0</v>
      </c>
      <c r="J86" s="24" t="e">
        <f>SUM(F86,G86)/E86*100%</f>
        <v>#DIV/0!</v>
      </c>
      <c r="K86" s="23"/>
      <c r="L86" s="3"/>
      <c r="M86" s="86">
        <f>SUM(F86:I86)</f>
        <v>0</v>
      </c>
      <c r="N86" s="83">
        <f>E86-SUM(F86:I86)</f>
        <v>0</v>
      </c>
    </row>
    <row r="87" spans="1:14" ht="3.75" customHeight="1">
      <c r="A87" s="5"/>
      <c r="B87" s="23"/>
      <c r="C87" s="23"/>
      <c r="D87" s="23"/>
      <c r="E87" s="23"/>
      <c r="F87" s="25"/>
      <c r="G87" s="25"/>
      <c r="H87" s="25"/>
      <c r="I87" s="25"/>
      <c r="J87" s="24"/>
      <c r="K87" s="23"/>
      <c r="L87" s="3"/>
      <c r="M87" s="86"/>
      <c r="N87" s="83"/>
    </row>
    <row r="88" spans="1:14" ht="15" customHeight="1">
      <c r="A88" s="5" t="s">
        <v>28</v>
      </c>
      <c r="B88" s="23">
        <f>SUM(B84:B86)</f>
        <v>75</v>
      </c>
      <c r="C88" s="23">
        <f>SUM(C84:C86)</f>
        <v>0</v>
      </c>
      <c r="D88" s="23"/>
      <c r="E88" s="23">
        <f>SUM(E84:E86)</f>
        <v>7</v>
      </c>
      <c r="F88" s="23">
        <f>SUM(F84:F86)</f>
        <v>5</v>
      </c>
      <c r="G88" s="23">
        <f>SUM(G84:G86)</f>
        <v>2</v>
      </c>
      <c r="H88" s="23">
        <f>SUM(H84:H86)</f>
        <v>0</v>
      </c>
      <c r="I88" s="23">
        <f>SUM(I84:I86)</f>
        <v>0</v>
      </c>
      <c r="J88" s="24">
        <f>SUM(F88,G88)/E88*100%</f>
        <v>1</v>
      </c>
      <c r="K88" s="23">
        <f>SUM(K84:K86)</f>
        <v>0</v>
      </c>
      <c r="L88" s="3"/>
      <c r="M88" s="86">
        <f>SUM(F88:I88)</f>
        <v>7</v>
      </c>
      <c r="N88" s="83">
        <f>E88-SUM(F88:I88)</f>
        <v>0</v>
      </c>
    </row>
    <row r="89" spans="1:14" ht="3.75" customHeight="1">
      <c r="A89" s="5"/>
      <c r="B89" s="25"/>
      <c r="C89" s="25"/>
      <c r="D89" s="25"/>
      <c r="E89" s="23"/>
      <c r="F89" s="25"/>
      <c r="G89" s="25"/>
      <c r="H89" s="25"/>
      <c r="I89" s="25"/>
      <c r="J89" s="23"/>
      <c r="K89" s="23"/>
      <c r="L89" s="3"/>
      <c r="M89" s="87"/>
      <c r="N89" s="38"/>
    </row>
    <row r="90" spans="13:14" ht="22.5" customHeight="1">
      <c r="M90" s="87"/>
      <c r="N90" s="38"/>
    </row>
    <row r="91" spans="2:14" ht="25.5" customHeight="1">
      <c r="B91" s="103" t="s">
        <v>35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">
        <v>38509</v>
      </c>
      <c r="M91" s="87"/>
      <c r="N91" s="38"/>
    </row>
    <row r="92" spans="1:14" ht="14.25" customHeight="1">
      <c r="A92" s="96" t="s">
        <v>0</v>
      </c>
      <c r="B92" s="112" t="s">
        <v>1</v>
      </c>
      <c r="C92" s="112" t="s">
        <v>26</v>
      </c>
      <c r="D92" s="112" t="s">
        <v>24</v>
      </c>
      <c r="E92" s="112" t="s">
        <v>2</v>
      </c>
      <c r="F92" s="113" t="s">
        <v>25</v>
      </c>
      <c r="G92" s="113"/>
      <c r="H92" s="113"/>
      <c r="I92" s="113"/>
      <c r="J92" s="114" t="s">
        <v>7</v>
      </c>
      <c r="K92" s="110" t="s">
        <v>45</v>
      </c>
      <c r="L92" s="109" t="s">
        <v>38</v>
      </c>
      <c r="M92" s="82" t="s">
        <v>39</v>
      </c>
      <c r="N92" s="83" t="s">
        <v>42</v>
      </c>
    </row>
    <row r="93" spans="1:14" s="1" customFormat="1" ht="52.5" customHeight="1">
      <c r="A93" s="96"/>
      <c r="B93" s="112"/>
      <c r="C93" s="112"/>
      <c r="D93" s="112"/>
      <c r="E93" s="112"/>
      <c r="F93" s="22" t="s">
        <v>3</v>
      </c>
      <c r="G93" s="22" t="s">
        <v>4</v>
      </c>
      <c r="H93" s="22" t="s">
        <v>5</v>
      </c>
      <c r="I93" s="22" t="s">
        <v>6</v>
      </c>
      <c r="J93" s="114"/>
      <c r="K93" s="111"/>
      <c r="L93" s="98"/>
      <c r="M93" s="84"/>
      <c r="N93" s="85"/>
    </row>
    <row r="94" spans="1:14" ht="15" customHeight="1">
      <c r="A94" s="5" t="s">
        <v>13</v>
      </c>
      <c r="B94" s="23">
        <f>'Списки 11 классов'!A$29</f>
        <v>25</v>
      </c>
      <c r="C94" s="23"/>
      <c r="D94" s="23"/>
      <c r="E94" s="23">
        <f>'Списки 11 классов'!$S$31</f>
        <v>5</v>
      </c>
      <c r="F94" s="23">
        <f>'Списки 11 классов'!$S$32</f>
        <v>1</v>
      </c>
      <c r="G94" s="23">
        <f>'Списки 11 классов'!$S$33</f>
        <v>2</v>
      </c>
      <c r="H94" s="23">
        <f>'Списки 11 классов'!$S$34</f>
        <v>2</v>
      </c>
      <c r="I94" s="23">
        <f>'Списки 11 классов'!$S$35</f>
        <v>0</v>
      </c>
      <c r="J94" s="24">
        <f>SUM(F94,G94)/E94*100%</f>
        <v>0.6</v>
      </c>
      <c r="K94" s="23"/>
      <c r="L94" s="3"/>
      <c r="M94" s="86">
        <f>SUM(F94:I94)</f>
        <v>5</v>
      </c>
      <c r="N94" s="83">
        <f>E94-SUM(F94:I94)</f>
        <v>0</v>
      </c>
    </row>
    <row r="95" spans="1:14" ht="15" customHeight="1">
      <c r="A95" s="5" t="s">
        <v>15</v>
      </c>
      <c r="B95" s="23">
        <f>'Списки 11 классов'!A$63</f>
        <v>25</v>
      </c>
      <c r="C95" s="23"/>
      <c r="D95" s="23">
        <v>1</v>
      </c>
      <c r="E95" s="23">
        <f>'Списки 11 классов'!$S$65</f>
        <v>6</v>
      </c>
      <c r="F95" s="23">
        <f>'Списки 11 классов'!$S$66</f>
        <v>0</v>
      </c>
      <c r="G95" s="23">
        <f>'Списки 11 классов'!$S$67</f>
        <v>1</v>
      </c>
      <c r="H95" s="23">
        <f>'Списки 11 классов'!$S$68</f>
        <v>5</v>
      </c>
      <c r="I95" s="23">
        <f>'Списки 11 классов'!$S$69</f>
        <v>0</v>
      </c>
      <c r="J95" s="24">
        <f>SUM(F95,G95)/E95*100%</f>
        <v>0.16666666666666666</v>
      </c>
      <c r="K95" s="23"/>
      <c r="L95" s="3"/>
      <c r="M95" s="86">
        <f>SUM(F95:I95)</f>
        <v>6</v>
      </c>
      <c r="N95" s="83">
        <f>E95-SUM(F95:I95)</f>
        <v>0</v>
      </c>
    </row>
    <row r="96" spans="1:14" ht="15" customHeight="1">
      <c r="A96" s="5" t="s">
        <v>14</v>
      </c>
      <c r="B96" s="23">
        <f>'Списки 11 классов'!A$99</f>
        <v>25</v>
      </c>
      <c r="C96" s="23"/>
      <c r="D96" s="23"/>
      <c r="E96" s="23">
        <f>'Списки 11 классов'!$S$101</f>
        <v>5</v>
      </c>
      <c r="F96" s="23">
        <f>'Списки 11 классов'!$S$102</f>
        <v>0</v>
      </c>
      <c r="G96" s="23">
        <f>'Списки 11 классов'!$S$103</f>
        <v>4</v>
      </c>
      <c r="H96" s="23">
        <f>'Списки 11 классов'!$S$104</f>
        <v>1</v>
      </c>
      <c r="I96" s="23">
        <f>'Списки 11 классов'!$S$105</f>
        <v>0</v>
      </c>
      <c r="J96" s="24">
        <f>SUM(F96,G96)/E96*100%</f>
        <v>0.8</v>
      </c>
      <c r="K96" s="23"/>
      <c r="L96" s="3"/>
      <c r="M96" s="86">
        <f>SUM(F96:I96)</f>
        <v>5</v>
      </c>
      <c r="N96" s="83">
        <f>E96-SUM(F96:I96)</f>
        <v>0</v>
      </c>
    </row>
    <row r="97" spans="1:14" ht="3.75" customHeight="1">
      <c r="A97" s="5"/>
      <c r="B97" s="23"/>
      <c r="C97" s="23"/>
      <c r="D97" s="23"/>
      <c r="E97" s="23"/>
      <c r="F97" s="25"/>
      <c r="G97" s="25"/>
      <c r="H97" s="25"/>
      <c r="I97" s="25"/>
      <c r="J97" s="24"/>
      <c r="K97" s="23"/>
      <c r="L97" s="3"/>
      <c r="M97" s="86"/>
      <c r="N97" s="83"/>
    </row>
    <row r="98" spans="1:14" ht="15" customHeight="1">
      <c r="A98" s="5" t="s">
        <v>28</v>
      </c>
      <c r="B98" s="23">
        <f>SUM(B94:B96)</f>
        <v>75</v>
      </c>
      <c r="C98" s="23">
        <f>SUM(C94:C96)</f>
        <v>0</v>
      </c>
      <c r="D98" s="23"/>
      <c r="E98" s="23">
        <f>SUM(E94:E96)</f>
        <v>16</v>
      </c>
      <c r="F98" s="23">
        <f>SUM(F94:F96)</f>
        <v>1</v>
      </c>
      <c r="G98" s="23">
        <f>SUM(G94:G96)</f>
        <v>7</v>
      </c>
      <c r="H98" s="23">
        <f>SUM(H94:H96)</f>
        <v>8</v>
      </c>
      <c r="I98" s="23">
        <f>SUM(I94:I96)</f>
        <v>0</v>
      </c>
      <c r="J98" s="24">
        <f>SUM(F98,G98)/E98*100%</f>
        <v>0.5</v>
      </c>
      <c r="K98" s="23">
        <f>SUM(K94:K96)</f>
        <v>0</v>
      </c>
      <c r="L98" s="3"/>
      <c r="M98" s="86">
        <f>SUM(F98:I98)</f>
        <v>16</v>
      </c>
      <c r="N98" s="83">
        <f>E98-SUM(F98:I98)</f>
        <v>0</v>
      </c>
    </row>
    <row r="99" spans="1:14" ht="3.75" customHeight="1">
      <c r="A99" s="5"/>
      <c r="B99" s="25"/>
      <c r="C99" s="25"/>
      <c r="D99" s="25"/>
      <c r="E99" s="23"/>
      <c r="F99" s="25"/>
      <c r="G99" s="25"/>
      <c r="H99" s="25"/>
      <c r="I99" s="25"/>
      <c r="J99" s="23"/>
      <c r="K99" s="23"/>
      <c r="L99" s="3"/>
      <c r="M99" s="87"/>
      <c r="N99" s="38"/>
    </row>
    <row r="100" spans="13:14" ht="22.5" customHeight="1">
      <c r="M100" s="87"/>
      <c r="N100" s="38"/>
    </row>
    <row r="101" spans="2:14" ht="25.5" customHeight="1">
      <c r="B101" s="103" t="s">
        <v>36</v>
      </c>
      <c r="C101" s="103"/>
      <c r="D101" s="103"/>
      <c r="E101" s="103"/>
      <c r="F101" s="103"/>
      <c r="G101" s="103"/>
      <c r="H101" s="103"/>
      <c r="I101" s="103"/>
      <c r="J101" s="103"/>
      <c r="K101" s="103"/>
      <c r="L101" s="10">
        <v>38518</v>
      </c>
      <c r="M101" s="87"/>
      <c r="N101" s="38"/>
    </row>
    <row r="102" spans="1:14" ht="14.25" customHeight="1">
      <c r="A102" s="96" t="s">
        <v>0</v>
      </c>
      <c r="B102" s="112" t="s">
        <v>1</v>
      </c>
      <c r="C102" s="112" t="s">
        <v>26</v>
      </c>
      <c r="D102" s="112" t="s">
        <v>24</v>
      </c>
      <c r="E102" s="112" t="s">
        <v>2</v>
      </c>
      <c r="F102" s="113" t="s">
        <v>25</v>
      </c>
      <c r="G102" s="113"/>
      <c r="H102" s="113"/>
      <c r="I102" s="113"/>
      <c r="J102" s="114" t="s">
        <v>7</v>
      </c>
      <c r="K102" s="110" t="s">
        <v>45</v>
      </c>
      <c r="L102" s="109" t="s">
        <v>38</v>
      </c>
      <c r="M102" s="82" t="s">
        <v>39</v>
      </c>
      <c r="N102" s="83" t="s">
        <v>42</v>
      </c>
    </row>
    <row r="103" spans="1:14" s="1" customFormat="1" ht="52.5" customHeight="1">
      <c r="A103" s="96"/>
      <c r="B103" s="112"/>
      <c r="C103" s="112"/>
      <c r="D103" s="112"/>
      <c r="E103" s="112"/>
      <c r="F103" s="22" t="s">
        <v>3</v>
      </c>
      <c r="G103" s="22" t="s">
        <v>4</v>
      </c>
      <c r="H103" s="22" t="s">
        <v>5</v>
      </c>
      <c r="I103" s="22" t="s">
        <v>6</v>
      </c>
      <c r="J103" s="114"/>
      <c r="K103" s="111"/>
      <c r="L103" s="98"/>
      <c r="M103" s="84"/>
      <c r="N103" s="85"/>
    </row>
    <row r="104" spans="1:14" ht="15" customHeight="1">
      <c r="A104" s="5" t="s">
        <v>13</v>
      </c>
      <c r="B104" s="23">
        <f>'Списки 11 классов'!A$29</f>
        <v>25</v>
      </c>
      <c r="C104" s="23"/>
      <c r="D104" s="23"/>
      <c r="E104" s="23">
        <f>'Списки 11 классов'!$R$31</f>
        <v>6</v>
      </c>
      <c r="F104" s="23">
        <f>'Списки 11 классов'!$R$32</f>
        <v>0</v>
      </c>
      <c r="G104" s="23">
        <f>'Списки 11 классов'!$R$33</f>
        <v>5</v>
      </c>
      <c r="H104" s="23">
        <f>'Списки 11 классов'!$R$34</f>
        <v>1</v>
      </c>
      <c r="I104" s="23">
        <f>'Списки 11 классов'!$R$35</f>
        <v>0</v>
      </c>
      <c r="J104" s="24">
        <f>SUM(F104,G104)/E104*100%</f>
        <v>0.8333333333333334</v>
      </c>
      <c r="K104" s="23"/>
      <c r="L104" s="3"/>
      <c r="M104" s="86">
        <f>SUM(F104:I104)</f>
        <v>6</v>
      </c>
      <c r="N104" s="83">
        <f>E104-SUM(F104:I104)</f>
        <v>0</v>
      </c>
    </row>
    <row r="105" spans="1:14" ht="15" customHeight="1">
      <c r="A105" s="5" t="s">
        <v>15</v>
      </c>
      <c r="B105" s="23">
        <f>'Списки 11 классов'!A$63</f>
        <v>25</v>
      </c>
      <c r="C105" s="23"/>
      <c r="D105" s="23">
        <v>1</v>
      </c>
      <c r="E105" s="23">
        <f>'Списки 11 классов'!$R$65</f>
        <v>3</v>
      </c>
      <c r="F105" s="23">
        <f>'Списки 11 классов'!$R$66</f>
        <v>0</v>
      </c>
      <c r="G105" s="23">
        <f>'Списки 11 классов'!$R$67</f>
        <v>0</v>
      </c>
      <c r="H105" s="23">
        <f>'Списки 11 классов'!$R$68</f>
        <v>2</v>
      </c>
      <c r="I105" s="23">
        <f>'Списки 11 классов'!$R$69</f>
        <v>1</v>
      </c>
      <c r="J105" s="24">
        <f>SUM(F105,G105)/E105*100%</f>
        <v>0</v>
      </c>
      <c r="K105" s="23"/>
      <c r="L105" s="3"/>
      <c r="M105" s="86">
        <f>SUM(F105:I105)</f>
        <v>3</v>
      </c>
      <c r="N105" s="83">
        <f>E105-SUM(F105:I105)</f>
        <v>0</v>
      </c>
    </row>
    <row r="106" spans="1:14" ht="15" customHeight="1">
      <c r="A106" s="5" t="s">
        <v>14</v>
      </c>
      <c r="B106" s="23">
        <f>'Списки 11 классов'!A$99</f>
        <v>25</v>
      </c>
      <c r="C106" s="23"/>
      <c r="D106" s="23"/>
      <c r="E106" s="23">
        <f>'Списки 11 классов'!$R$101</f>
        <v>8</v>
      </c>
      <c r="F106" s="23">
        <f>'Списки 11 классов'!$R$102</f>
        <v>0</v>
      </c>
      <c r="G106" s="23">
        <f>'Списки 11 классов'!$R$103</f>
        <v>5</v>
      </c>
      <c r="H106" s="23">
        <f>'Списки 11 классов'!$R$104</f>
        <v>3</v>
      </c>
      <c r="I106" s="23">
        <f>'Списки 11 классов'!$R$105</f>
        <v>0</v>
      </c>
      <c r="J106" s="24">
        <f>SUM(F106,G106)/E106*100%</f>
        <v>0.625</v>
      </c>
      <c r="K106" s="23"/>
      <c r="L106" s="3"/>
      <c r="M106" s="86">
        <f>SUM(F106:I106)</f>
        <v>8</v>
      </c>
      <c r="N106" s="83">
        <f>E106-SUM(F106:I106)</f>
        <v>0</v>
      </c>
    </row>
    <row r="107" spans="1:14" ht="3.75" customHeight="1">
      <c r="A107" s="5"/>
      <c r="B107" s="23"/>
      <c r="C107" s="23"/>
      <c r="D107" s="23"/>
      <c r="E107" s="23"/>
      <c r="F107" s="25"/>
      <c r="G107" s="25"/>
      <c r="H107" s="25"/>
      <c r="I107" s="25"/>
      <c r="J107" s="24"/>
      <c r="K107" s="23"/>
      <c r="L107" s="3"/>
      <c r="M107" s="86"/>
      <c r="N107" s="83"/>
    </row>
    <row r="108" spans="1:14" ht="15" customHeight="1">
      <c r="A108" s="5" t="s">
        <v>28</v>
      </c>
      <c r="B108" s="23">
        <f>SUM(B104:B106)</f>
        <v>75</v>
      </c>
      <c r="C108" s="23">
        <f>SUM(C104:C106)</f>
        <v>0</v>
      </c>
      <c r="D108" s="23"/>
      <c r="E108" s="23">
        <f>SUM(E104:E106)</f>
        <v>17</v>
      </c>
      <c r="F108" s="23">
        <f>SUM(F104:F106)</f>
        <v>0</v>
      </c>
      <c r="G108" s="23">
        <f>SUM(G104:G106)</f>
        <v>10</v>
      </c>
      <c r="H108" s="23">
        <f>SUM(H104:H106)</f>
        <v>6</v>
      </c>
      <c r="I108" s="23">
        <f>SUM(I104:I106)</f>
        <v>1</v>
      </c>
      <c r="J108" s="24">
        <f>SUM(F108,G108)/E108*100%</f>
        <v>0.5882352941176471</v>
      </c>
      <c r="K108" s="23">
        <f>SUM(K104:K106)</f>
        <v>0</v>
      </c>
      <c r="L108" s="3"/>
      <c r="M108" s="86">
        <f>SUM(F108:I108)</f>
        <v>17</v>
      </c>
      <c r="N108" s="83">
        <f>E108-SUM(F108:I108)</f>
        <v>0</v>
      </c>
    </row>
    <row r="109" spans="1:14" ht="3.75" customHeight="1">
      <c r="A109" s="5"/>
      <c r="B109" s="25"/>
      <c r="C109" s="25"/>
      <c r="D109" s="25"/>
      <c r="E109" s="23"/>
      <c r="F109" s="25"/>
      <c r="G109" s="25"/>
      <c r="H109" s="25"/>
      <c r="I109" s="25"/>
      <c r="J109" s="23"/>
      <c r="K109" s="23"/>
      <c r="L109" s="3"/>
      <c r="M109" s="87"/>
      <c r="N109" s="38"/>
    </row>
    <row r="110" spans="13:14" ht="22.5" customHeight="1">
      <c r="M110" s="87"/>
      <c r="N110" s="38"/>
    </row>
    <row r="111" spans="2:14" ht="25.5" customHeight="1">
      <c r="B111" s="103" t="s">
        <v>30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4" t="s">
        <v>48</v>
      </c>
      <c r="M111" s="87"/>
      <c r="N111" s="38"/>
    </row>
    <row r="112" spans="1:14" ht="14.25" customHeight="1">
      <c r="A112" s="96" t="s">
        <v>0</v>
      </c>
      <c r="B112" s="112" t="s">
        <v>1</v>
      </c>
      <c r="C112" s="112" t="s">
        <v>26</v>
      </c>
      <c r="D112" s="112" t="s">
        <v>24</v>
      </c>
      <c r="E112" s="112" t="s">
        <v>2</v>
      </c>
      <c r="F112" s="113" t="s">
        <v>25</v>
      </c>
      <c r="G112" s="113"/>
      <c r="H112" s="113"/>
      <c r="I112" s="113"/>
      <c r="J112" s="114" t="s">
        <v>7</v>
      </c>
      <c r="K112" s="110" t="s">
        <v>45</v>
      </c>
      <c r="L112" s="109" t="s">
        <v>38</v>
      </c>
      <c r="M112" s="82" t="s">
        <v>39</v>
      </c>
      <c r="N112" s="83" t="s">
        <v>42</v>
      </c>
    </row>
    <row r="113" spans="1:14" s="1" customFormat="1" ht="52.5" customHeight="1">
      <c r="A113" s="96"/>
      <c r="B113" s="112"/>
      <c r="C113" s="112"/>
      <c r="D113" s="112"/>
      <c r="E113" s="112"/>
      <c r="F113" s="22" t="s">
        <v>3</v>
      </c>
      <c r="G113" s="22" t="s">
        <v>4</v>
      </c>
      <c r="H113" s="22" t="s">
        <v>5</v>
      </c>
      <c r="I113" s="22" t="s">
        <v>6</v>
      </c>
      <c r="J113" s="114"/>
      <c r="K113" s="111"/>
      <c r="L113" s="98"/>
      <c r="M113" s="84"/>
      <c r="N113" s="85"/>
    </row>
    <row r="114" spans="1:14" ht="15" customHeight="1">
      <c r="A114" s="5" t="s">
        <v>13</v>
      </c>
      <c r="B114" s="23">
        <f>'Списки 11 классов'!A$29</f>
        <v>25</v>
      </c>
      <c r="C114" s="23"/>
      <c r="D114" s="23"/>
      <c r="E114" s="23">
        <f>'Списки 11 классов'!$M$31</f>
        <v>14</v>
      </c>
      <c r="F114" s="23">
        <f>'Списки 11 классов'!$M$32</f>
        <v>4</v>
      </c>
      <c r="G114" s="23">
        <f>'Списки 11 классов'!$M$33</f>
        <v>8</v>
      </c>
      <c r="H114" s="23">
        <f>'Списки 11 классов'!$M$34</f>
        <v>2</v>
      </c>
      <c r="I114" s="23">
        <f>'Списки 11 классов'!$M$35</f>
        <v>0</v>
      </c>
      <c r="J114" s="24">
        <f>SUM(F114,G114)/E114*100%</f>
        <v>0.8571428571428571</v>
      </c>
      <c r="K114" s="23"/>
      <c r="L114" s="3"/>
      <c r="M114" s="86">
        <f>SUM(F114:I114)</f>
        <v>14</v>
      </c>
      <c r="N114" s="83">
        <f>E114-SUM(F114:I114)</f>
        <v>0</v>
      </c>
    </row>
    <row r="115" spans="1:14" ht="15" customHeight="1">
      <c r="A115" s="5" t="s">
        <v>15</v>
      </c>
      <c r="B115" s="23">
        <f>'Списки 11 классов'!A$63</f>
        <v>25</v>
      </c>
      <c r="C115" s="23"/>
      <c r="D115" s="23">
        <v>1</v>
      </c>
      <c r="E115" s="23">
        <f>'Списки 11 классов'!$M$65</f>
        <v>5</v>
      </c>
      <c r="F115" s="23">
        <f>'Списки 11 классов'!$M$66</f>
        <v>2</v>
      </c>
      <c r="G115" s="23">
        <f>'Списки 11 классов'!$M$67</f>
        <v>3</v>
      </c>
      <c r="H115" s="23">
        <f>'Списки 11 классов'!$M$68</f>
        <v>0</v>
      </c>
      <c r="I115" s="23">
        <f>'Списки 11 классов'!$M$69</f>
        <v>0</v>
      </c>
      <c r="J115" s="24">
        <f>SUM(F115,G115)/E115*100%</f>
        <v>1</v>
      </c>
      <c r="K115" s="23"/>
      <c r="L115" s="3"/>
      <c r="M115" s="86">
        <f>SUM(F115:I115)</f>
        <v>5</v>
      </c>
      <c r="N115" s="83">
        <f>E115-SUM(F115:I115)</f>
        <v>0</v>
      </c>
    </row>
    <row r="116" spans="1:14" ht="15" customHeight="1">
      <c r="A116" s="5" t="s">
        <v>14</v>
      </c>
      <c r="B116" s="23">
        <f>'Списки 11 классов'!A$99</f>
        <v>25</v>
      </c>
      <c r="C116" s="23"/>
      <c r="D116" s="23"/>
      <c r="E116" s="23">
        <f>'Списки 11 классов'!$M$101</f>
        <v>4</v>
      </c>
      <c r="F116" s="23">
        <f>'Списки 11 классов'!$M$102</f>
        <v>2</v>
      </c>
      <c r="G116" s="23">
        <f>'Списки 11 классов'!$M$103</f>
        <v>2</v>
      </c>
      <c r="H116" s="23">
        <f>'Списки 11 классов'!$M$104</f>
        <v>0</v>
      </c>
      <c r="I116" s="23">
        <f>'Списки 11 классов'!$M$105</f>
        <v>0</v>
      </c>
      <c r="J116" s="24">
        <f>SUM(F116,G116)/E116*100%</f>
        <v>1</v>
      </c>
      <c r="K116" s="23"/>
      <c r="L116" s="3"/>
      <c r="M116" s="86">
        <f>SUM(F116:I116)</f>
        <v>4</v>
      </c>
      <c r="N116" s="83">
        <f>E116-SUM(F116:I116)</f>
        <v>0</v>
      </c>
    </row>
    <row r="117" spans="1:14" ht="3.75" customHeight="1">
      <c r="A117" s="5"/>
      <c r="B117" s="23"/>
      <c r="C117" s="23"/>
      <c r="D117" s="23"/>
      <c r="E117" s="23"/>
      <c r="F117" s="25"/>
      <c r="G117" s="25"/>
      <c r="H117" s="25"/>
      <c r="I117" s="25"/>
      <c r="J117" s="24"/>
      <c r="K117" s="23"/>
      <c r="L117" s="3"/>
      <c r="M117" s="86"/>
      <c r="N117" s="83"/>
    </row>
    <row r="118" spans="1:14" ht="15" customHeight="1">
      <c r="A118" s="5" t="s">
        <v>28</v>
      </c>
      <c r="B118" s="23">
        <f>SUM(B114:B116)</f>
        <v>75</v>
      </c>
      <c r="C118" s="23">
        <f>SUM(C114:C116)</f>
        <v>0</v>
      </c>
      <c r="D118" s="23"/>
      <c r="E118" s="23">
        <f>SUM(E114:E116)</f>
        <v>23</v>
      </c>
      <c r="F118" s="23">
        <f>SUM(F114:F116)</f>
        <v>8</v>
      </c>
      <c r="G118" s="23">
        <f>SUM(G114:G116)</f>
        <v>13</v>
      </c>
      <c r="H118" s="23">
        <f>SUM(H114:H116)</f>
        <v>2</v>
      </c>
      <c r="I118" s="23">
        <f>SUM(I114:I116)</f>
        <v>0</v>
      </c>
      <c r="J118" s="24">
        <f>SUM(F118,G118)/E118*100%</f>
        <v>0.9130434782608695</v>
      </c>
      <c r="K118" s="23">
        <f>SUM(K114:K116)</f>
        <v>0</v>
      </c>
      <c r="L118" s="3"/>
      <c r="M118" s="86">
        <f>SUM(F118:I118)</f>
        <v>23</v>
      </c>
      <c r="N118" s="83">
        <f>E118-SUM(F118:I118)</f>
        <v>0</v>
      </c>
    </row>
    <row r="119" spans="1:14" ht="3.75" customHeight="1">
      <c r="A119" s="5"/>
      <c r="B119" s="25"/>
      <c r="C119" s="25"/>
      <c r="D119" s="25"/>
      <c r="E119" s="23"/>
      <c r="F119" s="25"/>
      <c r="G119" s="25"/>
      <c r="H119" s="25"/>
      <c r="I119" s="25"/>
      <c r="J119" s="23"/>
      <c r="K119" s="23"/>
      <c r="L119" s="3"/>
      <c r="M119" s="87"/>
      <c r="N119" s="38"/>
    </row>
    <row r="120" spans="13:14" ht="22.5" customHeight="1">
      <c r="M120" s="87"/>
      <c r="N120" s="38"/>
    </row>
    <row r="121" spans="2:14" ht="25.5" customHeight="1">
      <c r="B121" s="103" t="s">
        <v>37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">
        <v>38496</v>
      </c>
      <c r="M121" s="87"/>
      <c r="N121" s="38"/>
    </row>
    <row r="122" spans="1:14" ht="14.25" customHeight="1">
      <c r="A122" s="96" t="s">
        <v>0</v>
      </c>
      <c r="B122" s="112" t="s">
        <v>1</v>
      </c>
      <c r="C122" s="112" t="s">
        <v>26</v>
      </c>
      <c r="D122" s="112" t="s">
        <v>24</v>
      </c>
      <c r="E122" s="112" t="s">
        <v>2</v>
      </c>
      <c r="F122" s="113" t="s">
        <v>25</v>
      </c>
      <c r="G122" s="113"/>
      <c r="H122" s="113"/>
      <c r="I122" s="113"/>
      <c r="J122" s="114" t="s">
        <v>7</v>
      </c>
      <c r="K122" s="110" t="s">
        <v>45</v>
      </c>
      <c r="L122" s="109" t="s">
        <v>38</v>
      </c>
      <c r="M122" s="82" t="s">
        <v>39</v>
      </c>
      <c r="N122" s="83" t="s">
        <v>42</v>
      </c>
    </row>
    <row r="123" spans="1:14" s="1" customFormat="1" ht="52.5" customHeight="1">
      <c r="A123" s="96"/>
      <c r="B123" s="112"/>
      <c r="C123" s="112"/>
      <c r="D123" s="112"/>
      <c r="E123" s="112"/>
      <c r="F123" s="22" t="s">
        <v>3</v>
      </c>
      <c r="G123" s="22" t="s">
        <v>4</v>
      </c>
      <c r="H123" s="22" t="s">
        <v>5</v>
      </c>
      <c r="I123" s="22" t="s">
        <v>6</v>
      </c>
      <c r="J123" s="114"/>
      <c r="K123" s="111"/>
      <c r="L123" s="98"/>
      <c r="M123" s="84"/>
      <c r="N123" s="85"/>
    </row>
    <row r="124" spans="1:14" ht="15" customHeight="1">
      <c r="A124" s="5" t="s">
        <v>13</v>
      </c>
      <c r="B124" s="23">
        <f>'Списки 11 классов'!A$29</f>
        <v>25</v>
      </c>
      <c r="C124" s="23"/>
      <c r="D124" s="23"/>
      <c r="E124" s="23">
        <f>'Списки 11 классов'!$V$31</f>
        <v>18</v>
      </c>
      <c r="F124" s="23">
        <f>'Списки 11 классов'!$V$32</f>
        <v>2</v>
      </c>
      <c r="G124" s="23">
        <f>'Списки 11 классов'!$V$33</f>
        <v>11</v>
      </c>
      <c r="H124" s="23">
        <f>'Списки 11 классов'!$V$34</f>
        <v>5</v>
      </c>
      <c r="I124" s="23">
        <f>'Списки 11 классов'!$V$35</f>
        <v>0</v>
      </c>
      <c r="J124" s="24">
        <f>SUM(F124,G124)/E124*100%</f>
        <v>0.7222222222222222</v>
      </c>
      <c r="K124" s="23"/>
      <c r="L124" s="3"/>
      <c r="M124" s="86">
        <f>SUM(F124:I124)</f>
        <v>18</v>
      </c>
      <c r="N124" s="83">
        <f>E124-SUM(F124:I124)</f>
        <v>0</v>
      </c>
    </row>
    <row r="125" spans="1:14" ht="15" customHeight="1">
      <c r="A125" s="5" t="s">
        <v>15</v>
      </c>
      <c r="B125" s="23">
        <f>'Списки 11 классов'!A$63</f>
        <v>25</v>
      </c>
      <c r="C125" s="23"/>
      <c r="D125" s="23">
        <v>1</v>
      </c>
      <c r="E125" s="23">
        <f>'Списки 11 классов'!$V$65</f>
        <v>12</v>
      </c>
      <c r="F125" s="23">
        <f>'Списки 11 классов'!$V$66</f>
        <v>2</v>
      </c>
      <c r="G125" s="23">
        <f>'Списки 11 классов'!$V$67</f>
        <v>6</v>
      </c>
      <c r="H125" s="23">
        <f>'Списки 11 классов'!$V$68</f>
        <v>4</v>
      </c>
      <c r="I125" s="23">
        <f>'Списки 11 классов'!$V$69</f>
        <v>0</v>
      </c>
      <c r="J125" s="24">
        <f>SUM(F125,G125)/E125*100%</f>
        <v>0.6666666666666666</v>
      </c>
      <c r="K125" s="23"/>
      <c r="L125" s="3"/>
      <c r="M125" s="86">
        <f>SUM(F125:I125)</f>
        <v>12</v>
      </c>
      <c r="N125" s="83">
        <f>E125-SUM(F125:I125)</f>
        <v>0</v>
      </c>
    </row>
    <row r="126" spans="1:14" ht="15" customHeight="1">
      <c r="A126" s="5" t="s">
        <v>14</v>
      </c>
      <c r="B126" s="23">
        <f>'Списки 11 классов'!A$99</f>
        <v>25</v>
      </c>
      <c r="C126" s="23"/>
      <c r="D126" s="23"/>
      <c r="E126" s="23">
        <f>'Списки 11 классов'!$V$101</f>
        <v>13</v>
      </c>
      <c r="F126" s="23">
        <f>'Списки 11 классов'!$V$102</f>
        <v>3</v>
      </c>
      <c r="G126" s="23">
        <f>'Списки 11 классов'!$V$103</f>
        <v>5</v>
      </c>
      <c r="H126" s="23">
        <f>'Списки 11 классов'!$V$104</f>
        <v>5</v>
      </c>
      <c r="I126" s="23">
        <f>'Списки 11 классов'!$V$105</f>
        <v>0</v>
      </c>
      <c r="J126" s="24">
        <f>SUM(F126,G126)/E126*100%</f>
        <v>0.6153846153846154</v>
      </c>
      <c r="K126" s="23"/>
      <c r="L126" s="3"/>
      <c r="M126" s="86">
        <f>SUM(F126:I126)</f>
        <v>13</v>
      </c>
      <c r="N126" s="83">
        <f>E126-SUM(F126:I126)</f>
        <v>0</v>
      </c>
    </row>
    <row r="127" spans="1:14" ht="3.75" customHeight="1">
      <c r="A127" s="5"/>
      <c r="B127" s="23"/>
      <c r="C127" s="23"/>
      <c r="D127" s="23"/>
      <c r="E127" s="23"/>
      <c r="F127" s="25"/>
      <c r="G127" s="25"/>
      <c r="H127" s="25"/>
      <c r="I127" s="25"/>
      <c r="J127" s="24"/>
      <c r="K127" s="23"/>
      <c r="L127" s="3"/>
      <c r="M127" s="86"/>
      <c r="N127" s="83"/>
    </row>
    <row r="128" spans="1:14" ht="15" customHeight="1">
      <c r="A128" s="5" t="s">
        <v>28</v>
      </c>
      <c r="B128" s="23">
        <f>SUM(B124:B126)</f>
        <v>75</v>
      </c>
      <c r="C128" s="23">
        <f>SUM(C124:C126)</f>
        <v>0</v>
      </c>
      <c r="D128" s="23"/>
      <c r="E128" s="23">
        <f>SUM(E124:E126)</f>
        <v>43</v>
      </c>
      <c r="F128" s="23">
        <f>SUM(F124:F126)</f>
        <v>7</v>
      </c>
      <c r="G128" s="23">
        <f>SUM(G124:G126)</f>
        <v>22</v>
      </c>
      <c r="H128" s="23">
        <f>SUM(H124:H126)</f>
        <v>14</v>
      </c>
      <c r="I128" s="23">
        <f>SUM(I124:I126)</f>
        <v>0</v>
      </c>
      <c r="J128" s="24">
        <f>SUM(F128,G128)/E128*100%</f>
        <v>0.6744186046511628</v>
      </c>
      <c r="K128" s="23">
        <f>SUM(K124:K126)</f>
        <v>0</v>
      </c>
      <c r="L128" s="3"/>
      <c r="M128" s="86">
        <f>SUM(F128:I128)</f>
        <v>43</v>
      </c>
      <c r="N128" s="83">
        <f>E128-SUM(F128:I128)</f>
        <v>0</v>
      </c>
    </row>
    <row r="129" spans="1:14" ht="3.75" customHeight="1">
      <c r="A129" s="5"/>
      <c r="B129" s="25"/>
      <c r="C129" s="25"/>
      <c r="D129" s="25"/>
      <c r="E129" s="23"/>
      <c r="F129" s="25"/>
      <c r="G129" s="25"/>
      <c r="H129" s="25"/>
      <c r="I129" s="25"/>
      <c r="J129" s="23"/>
      <c r="K129" s="23"/>
      <c r="L129" s="3"/>
      <c r="M129" s="87"/>
      <c r="N129" s="38"/>
    </row>
    <row r="130" spans="13:14" ht="22.5" customHeight="1">
      <c r="M130" s="87"/>
      <c r="N130" s="38"/>
    </row>
    <row r="131" spans="2:14" ht="25.5" customHeight="1">
      <c r="B131" s="103" t="s">
        <v>124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">
        <v>38496</v>
      </c>
      <c r="M131" s="87"/>
      <c r="N131" s="38"/>
    </row>
    <row r="132" spans="1:14" ht="14.25" customHeight="1">
      <c r="A132" s="96" t="s">
        <v>0</v>
      </c>
      <c r="B132" s="112" t="s">
        <v>1</v>
      </c>
      <c r="C132" s="112" t="s">
        <v>26</v>
      </c>
      <c r="D132" s="112" t="s">
        <v>24</v>
      </c>
      <c r="E132" s="112" t="s">
        <v>2</v>
      </c>
      <c r="F132" s="113" t="s">
        <v>25</v>
      </c>
      <c r="G132" s="113"/>
      <c r="H132" s="113"/>
      <c r="I132" s="113"/>
      <c r="J132" s="114" t="s">
        <v>7</v>
      </c>
      <c r="K132" s="110" t="s">
        <v>45</v>
      </c>
      <c r="L132" s="109" t="s">
        <v>38</v>
      </c>
      <c r="M132" s="82" t="s">
        <v>39</v>
      </c>
      <c r="N132" s="83" t="s">
        <v>42</v>
      </c>
    </row>
    <row r="133" spans="1:14" s="1" customFormat="1" ht="52.5" customHeight="1">
      <c r="A133" s="96"/>
      <c r="B133" s="112"/>
      <c r="C133" s="112"/>
      <c r="D133" s="112"/>
      <c r="E133" s="112"/>
      <c r="F133" s="22" t="s">
        <v>3</v>
      </c>
      <c r="G133" s="22" t="s">
        <v>4</v>
      </c>
      <c r="H133" s="22" t="s">
        <v>5</v>
      </c>
      <c r="I133" s="22" t="s">
        <v>6</v>
      </c>
      <c r="J133" s="114"/>
      <c r="K133" s="111"/>
      <c r="L133" s="98"/>
      <c r="M133" s="84"/>
      <c r="N133" s="85"/>
    </row>
    <row r="134" spans="1:14" ht="15" customHeight="1">
      <c r="A134" s="5" t="s">
        <v>13</v>
      </c>
      <c r="B134" s="23">
        <f>'Списки 11 классов'!A$29</f>
        <v>25</v>
      </c>
      <c r="C134" s="23"/>
      <c r="D134" s="23"/>
      <c r="E134" s="23">
        <f>'Списки 11 классов'!$K$31</f>
        <v>1</v>
      </c>
      <c r="F134" s="23">
        <f>'Списки 11 классов'!$K$32</f>
        <v>0</v>
      </c>
      <c r="G134" s="23">
        <f>'Списки 11 классов'!$K$33</f>
        <v>0</v>
      </c>
      <c r="H134" s="23">
        <f>'Списки 11 классов'!$K$34</f>
        <v>1</v>
      </c>
      <c r="I134" s="23">
        <f>'Списки 11 классов'!$K$35</f>
        <v>0</v>
      </c>
      <c r="J134" s="24">
        <f>SUM(F134,G134)/E134*100%</f>
        <v>0</v>
      </c>
      <c r="K134" s="23"/>
      <c r="L134" s="3"/>
      <c r="M134" s="86">
        <f>SUM(F134:I134)</f>
        <v>1</v>
      </c>
      <c r="N134" s="83">
        <f>E134-SUM(F134:I134)</f>
        <v>0</v>
      </c>
    </row>
    <row r="135" spans="1:14" ht="15" customHeight="1">
      <c r="A135" s="5" t="s">
        <v>15</v>
      </c>
      <c r="B135" s="23">
        <f>'Списки 11 классов'!A$63</f>
        <v>25</v>
      </c>
      <c r="C135" s="23"/>
      <c r="D135" s="23">
        <v>1</v>
      </c>
      <c r="E135" s="23">
        <f>'Списки 11 классов'!$K$65</f>
        <v>0</v>
      </c>
      <c r="F135" s="23">
        <f>'Списки 11 классов'!$K$66</f>
        <v>0</v>
      </c>
      <c r="G135" s="23">
        <f>'Списки 11 классов'!$K$67</f>
        <v>0</v>
      </c>
      <c r="H135" s="23">
        <f>'Списки 11 классов'!$K$68</f>
        <v>0</v>
      </c>
      <c r="I135" s="23">
        <f>'Списки 11 классов'!$K$69</f>
        <v>0</v>
      </c>
      <c r="J135" s="24" t="e">
        <f>SUM(F135,G135)/E135*100%</f>
        <v>#DIV/0!</v>
      </c>
      <c r="K135" s="23"/>
      <c r="L135" s="3"/>
      <c r="M135" s="86">
        <f>SUM(F135:I135)</f>
        <v>0</v>
      </c>
      <c r="N135" s="83">
        <f>E135-SUM(F135:I135)</f>
        <v>0</v>
      </c>
    </row>
    <row r="136" spans="1:14" ht="15" customHeight="1">
      <c r="A136" s="5" t="s">
        <v>14</v>
      </c>
      <c r="B136" s="23">
        <f>'Списки 11 классов'!A$99</f>
        <v>25</v>
      </c>
      <c r="C136" s="23"/>
      <c r="D136" s="23"/>
      <c r="E136" s="23">
        <f>'Списки 11 классов'!$K$101</f>
        <v>0</v>
      </c>
      <c r="F136" s="23">
        <f>'Списки 11 классов'!$K$102</f>
        <v>0</v>
      </c>
      <c r="G136" s="23">
        <f>'Списки 11 классов'!$K$103</f>
        <v>0</v>
      </c>
      <c r="H136" s="23">
        <f>'Списки 11 классов'!$K$104</f>
        <v>0</v>
      </c>
      <c r="I136" s="23">
        <f>'Списки 11 классов'!$K$105</f>
        <v>0</v>
      </c>
      <c r="J136" s="24" t="e">
        <f>SUM(F136,G136)/E136*100%</f>
        <v>#DIV/0!</v>
      </c>
      <c r="K136" s="23"/>
      <c r="L136" s="3"/>
      <c r="M136" s="86">
        <f>SUM(F136:I136)</f>
        <v>0</v>
      </c>
      <c r="N136" s="83">
        <f>E136-SUM(F136:I136)</f>
        <v>0</v>
      </c>
    </row>
    <row r="137" spans="1:14" ht="3.75" customHeight="1">
      <c r="A137" s="5"/>
      <c r="B137" s="23"/>
      <c r="C137" s="23"/>
      <c r="D137" s="23"/>
      <c r="E137" s="23"/>
      <c r="F137" s="25"/>
      <c r="G137" s="25"/>
      <c r="H137" s="25"/>
      <c r="I137" s="25"/>
      <c r="J137" s="24"/>
      <c r="K137" s="23"/>
      <c r="L137" s="3"/>
      <c r="M137" s="86"/>
      <c r="N137" s="83"/>
    </row>
    <row r="138" spans="1:14" ht="15" customHeight="1">
      <c r="A138" s="5" t="s">
        <v>28</v>
      </c>
      <c r="B138" s="23">
        <f>SUM(B134:B136)</f>
        <v>75</v>
      </c>
      <c r="C138" s="23">
        <f>SUM(C134:C136)</f>
        <v>0</v>
      </c>
      <c r="D138" s="23"/>
      <c r="E138" s="23">
        <f>SUM(E134:E136)</f>
        <v>1</v>
      </c>
      <c r="F138" s="23">
        <f>SUM(F134:F136)</f>
        <v>0</v>
      </c>
      <c r="G138" s="23">
        <f>SUM(G134:G136)</f>
        <v>0</v>
      </c>
      <c r="H138" s="23">
        <f>SUM(H134:H136)</f>
        <v>1</v>
      </c>
      <c r="I138" s="23">
        <f>SUM(I134:I136)</f>
        <v>0</v>
      </c>
      <c r="J138" s="24">
        <f>SUM(F138,G138)/E138*100%</f>
        <v>0</v>
      </c>
      <c r="K138" s="23">
        <f>SUM(K134:K136)</f>
        <v>0</v>
      </c>
      <c r="L138" s="3"/>
      <c r="M138" s="86">
        <f>SUM(F138:I138)</f>
        <v>1</v>
      </c>
      <c r="N138" s="83">
        <f>E138-SUM(F138:I138)</f>
        <v>0</v>
      </c>
    </row>
    <row r="139" spans="1:14" ht="3.75" customHeight="1">
      <c r="A139" s="5"/>
      <c r="B139" s="25"/>
      <c r="C139" s="25"/>
      <c r="D139" s="25"/>
      <c r="E139" s="23"/>
      <c r="F139" s="25"/>
      <c r="G139" s="25"/>
      <c r="H139" s="25"/>
      <c r="I139" s="25"/>
      <c r="J139" s="23"/>
      <c r="K139" s="23"/>
      <c r="L139" s="3"/>
      <c r="M139" s="87"/>
      <c r="N139" s="38"/>
    </row>
    <row r="140" spans="13:14" ht="22.5" customHeight="1">
      <c r="M140" s="87"/>
      <c r="N140" s="38"/>
    </row>
    <row r="141" spans="2:14" ht="25.5" customHeight="1">
      <c r="B141" s="103" t="s">
        <v>125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">
        <v>38496</v>
      </c>
      <c r="M141" s="87"/>
      <c r="N141" s="38"/>
    </row>
    <row r="142" spans="1:14" ht="14.25" customHeight="1">
      <c r="A142" s="96" t="s">
        <v>0</v>
      </c>
      <c r="B142" s="112" t="s">
        <v>1</v>
      </c>
      <c r="C142" s="112" t="s">
        <v>26</v>
      </c>
      <c r="D142" s="112" t="s">
        <v>24</v>
      </c>
      <c r="E142" s="112" t="s">
        <v>2</v>
      </c>
      <c r="F142" s="113" t="s">
        <v>25</v>
      </c>
      <c r="G142" s="113"/>
      <c r="H142" s="113"/>
      <c r="I142" s="113"/>
      <c r="J142" s="114" t="s">
        <v>7</v>
      </c>
      <c r="K142" s="110" t="s">
        <v>45</v>
      </c>
      <c r="L142" s="109" t="s">
        <v>38</v>
      </c>
      <c r="M142" s="82" t="s">
        <v>39</v>
      </c>
      <c r="N142" s="83" t="s">
        <v>42</v>
      </c>
    </row>
    <row r="143" spans="1:14" s="1" customFormat="1" ht="52.5" customHeight="1">
      <c r="A143" s="96"/>
      <c r="B143" s="112"/>
      <c r="C143" s="112"/>
      <c r="D143" s="112"/>
      <c r="E143" s="112"/>
      <c r="F143" s="22" t="s">
        <v>3</v>
      </c>
      <c r="G143" s="22" t="s">
        <v>4</v>
      </c>
      <c r="H143" s="22" t="s">
        <v>5</v>
      </c>
      <c r="I143" s="22" t="s">
        <v>6</v>
      </c>
      <c r="J143" s="114"/>
      <c r="K143" s="111"/>
      <c r="L143" s="98"/>
      <c r="M143" s="84"/>
      <c r="N143" s="85"/>
    </row>
    <row r="144" spans="1:14" ht="15" customHeight="1">
      <c r="A144" s="5" t="s">
        <v>13</v>
      </c>
      <c r="B144" s="23">
        <f>'Списки 11 классов'!A$29</f>
        <v>25</v>
      </c>
      <c r="C144" s="23"/>
      <c r="D144" s="23"/>
      <c r="E144" s="23">
        <f>'Списки 11 классов'!$J$31</f>
        <v>0</v>
      </c>
      <c r="F144" s="23">
        <f>'Списки 11 классов'!$J$32</f>
        <v>0</v>
      </c>
      <c r="G144" s="23">
        <f>'Списки 11 классов'!$J$33</f>
        <v>0</v>
      </c>
      <c r="H144" s="23">
        <f>'Списки 11 классов'!$J$34</f>
        <v>0</v>
      </c>
      <c r="I144" s="23">
        <f>'Списки 11 классов'!$J$35</f>
        <v>0</v>
      </c>
      <c r="J144" s="24" t="e">
        <f>SUM(F144,G144)/E144*100%</f>
        <v>#DIV/0!</v>
      </c>
      <c r="K144" s="23"/>
      <c r="L144" s="3"/>
      <c r="M144" s="86">
        <f>SUM(F144:I144)</f>
        <v>0</v>
      </c>
      <c r="N144" s="83">
        <f>E144-SUM(F144:I144)</f>
        <v>0</v>
      </c>
    </row>
    <row r="145" spans="1:14" ht="15" customHeight="1">
      <c r="A145" s="5" t="s">
        <v>15</v>
      </c>
      <c r="B145" s="23">
        <f>'Списки 11 классов'!A$63</f>
        <v>25</v>
      </c>
      <c r="C145" s="23"/>
      <c r="D145" s="23">
        <v>1</v>
      </c>
      <c r="E145" s="23">
        <f>'Списки 11 классов'!$J$65</f>
        <v>0</v>
      </c>
      <c r="F145" s="23">
        <f>'Списки 11 классов'!$J$66</f>
        <v>0</v>
      </c>
      <c r="G145" s="23">
        <f>'Списки 11 классов'!$J$67</f>
        <v>0</v>
      </c>
      <c r="H145" s="23">
        <f>'Списки 11 классов'!$J$68</f>
        <v>0</v>
      </c>
      <c r="I145" s="23">
        <f>'Списки 11 классов'!$J$69</f>
        <v>0</v>
      </c>
      <c r="J145" s="24" t="e">
        <f>SUM(F145,G145)/E145*100%</f>
        <v>#DIV/0!</v>
      </c>
      <c r="K145" s="23"/>
      <c r="L145" s="3"/>
      <c r="M145" s="86">
        <f>SUM(F145:I145)</f>
        <v>0</v>
      </c>
      <c r="N145" s="83">
        <f>E145-SUM(F145:I145)</f>
        <v>0</v>
      </c>
    </row>
    <row r="146" spans="1:14" ht="15" customHeight="1">
      <c r="A146" s="5" t="s">
        <v>14</v>
      </c>
      <c r="B146" s="23">
        <f>'Списки 11 классов'!A$99</f>
        <v>25</v>
      </c>
      <c r="C146" s="23"/>
      <c r="D146" s="23"/>
      <c r="E146" s="23">
        <f>'Списки 11 классов'!$J$101</f>
        <v>1</v>
      </c>
      <c r="F146" s="23">
        <f>'Списки 11 классов'!$J$102</f>
        <v>1</v>
      </c>
      <c r="G146" s="23">
        <f>'Списки 11 классов'!$J$103</f>
        <v>0</v>
      </c>
      <c r="H146" s="23">
        <f>'Списки 11 классов'!$J$104</f>
        <v>0</v>
      </c>
      <c r="I146" s="23">
        <f>'Списки 11 классов'!$J$105</f>
        <v>0</v>
      </c>
      <c r="J146" s="24">
        <f>SUM(F146,G146)/E146*100%</f>
        <v>1</v>
      </c>
      <c r="K146" s="23"/>
      <c r="L146" s="3"/>
      <c r="M146" s="86">
        <f>SUM(F146:I146)</f>
        <v>1</v>
      </c>
      <c r="N146" s="83">
        <f>E146-SUM(F146:I146)</f>
        <v>0</v>
      </c>
    </row>
    <row r="147" spans="1:14" ht="3.75" customHeight="1">
      <c r="A147" s="5"/>
      <c r="B147" s="23"/>
      <c r="C147" s="23"/>
      <c r="D147" s="23"/>
      <c r="E147" s="23"/>
      <c r="F147" s="25"/>
      <c r="G147" s="25"/>
      <c r="H147" s="25"/>
      <c r="I147" s="25"/>
      <c r="J147" s="24"/>
      <c r="K147" s="23"/>
      <c r="L147" s="3"/>
      <c r="M147" s="86"/>
      <c r="N147" s="83"/>
    </row>
    <row r="148" spans="1:14" ht="15" customHeight="1">
      <c r="A148" s="5" t="s">
        <v>28</v>
      </c>
      <c r="B148" s="23">
        <f>SUM(B144:B146)</f>
        <v>75</v>
      </c>
      <c r="C148" s="23">
        <f>SUM(C144:C146)</f>
        <v>0</v>
      </c>
      <c r="D148" s="23"/>
      <c r="E148" s="23">
        <f>SUM(E144:E146)</f>
        <v>1</v>
      </c>
      <c r="F148" s="23">
        <f>SUM(F144:F146)</f>
        <v>1</v>
      </c>
      <c r="G148" s="23">
        <f>SUM(G144:G146)</f>
        <v>0</v>
      </c>
      <c r="H148" s="23">
        <f>SUM(H144:H146)</f>
        <v>0</v>
      </c>
      <c r="I148" s="23">
        <f>SUM(I144:I146)</f>
        <v>0</v>
      </c>
      <c r="J148" s="24">
        <f>SUM(F148,G148)/E148*100%</f>
        <v>1</v>
      </c>
      <c r="K148" s="23">
        <f>SUM(K144:K146)</f>
        <v>0</v>
      </c>
      <c r="L148" s="3"/>
      <c r="M148" s="86">
        <f>SUM(F148:I148)</f>
        <v>1</v>
      </c>
      <c r="N148" s="83">
        <f>E148-SUM(F148:I148)</f>
        <v>0</v>
      </c>
    </row>
    <row r="149" spans="1:14" ht="3.75" customHeight="1">
      <c r="A149" s="5"/>
      <c r="B149" s="25"/>
      <c r="C149" s="25"/>
      <c r="D149" s="25"/>
      <c r="E149" s="23"/>
      <c r="F149" s="25"/>
      <c r="G149" s="25"/>
      <c r="H149" s="25"/>
      <c r="I149" s="25"/>
      <c r="J149" s="23"/>
      <c r="K149" s="23"/>
      <c r="L149" s="3"/>
      <c r="M149" s="87"/>
      <c r="N149" s="38"/>
    </row>
    <row r="150" spans="13:14" ht="22.5" customHeight="1">
      <c r="M150" s="87"/>
      <c r="N150" s="38"/>
    </row>
    <row r="151" spans="2:14" ht="25.5" customHeight="1">
      <c r="B151" s="103" t="s">
        <v>33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">
        <v>38511</v>
      </c>
      <c r="M151" s="87"/>
      <c r="N151" s="38"/>
    </row>
    <row r="152" spans="1:14" ht="14.25" customHeight="1">
      <c r="A152" s="96" t="s">
        <v>0</v>
      </c>
      <c r="B152" s="112" t="s">
        <v>1</v>
      </c>
      <c r="C152" s="112" t="s">
        <v>26</v>
      </c>
      <c r="D152" s="112" t="s">
        <v>24</v>
      </c>
      <c r="E152" s="112" t="s">
        <v>2</v>
      </c>
      <c r="F152" s="113" t="s">
        <v>25</v>
      </c>
      <c r="G152" s="113"/>
      <c r="H152" s="113"/>
      <c r="I152" s="113"/>
      <c r="J152" s="114" t="s">
        <v>7</v>
      </c>
      <c r="K152" s="110" t="s">
        <v>45</v>
      </c>
      <c r="L152" s="109" t="s">
        <v>38</v>
      </c>
      <c r="M152" s="82" t="s">
        <v>39</v>
      </c>
      <c r="N152" s="83" t="s">
        <v>42</v>
      </c>
    </row>
    <row r="153" spans="1:14" s="1" customFormat="1" ht="52.5" customHeight="1">
      <c r="A153" s="96"/>
      <c r="B153" s="112"/>
      <c r="C153" s="112"/>
      <c r="D153" s="112"/>
      <c r="E153" s="112"/>
      <c r="F153" s="22" t="s">
        <v>3</v>
      </c>
      <c r="G153" s="22" t="s">
        <v>4</v>
      </c>
      <c r="H153" s="22" t="s">
        <v>5</v>
      </c>
      <c r="I153" s="22" t="s">
        <v>6</v>
      </c>
      <c r="J153" s="114"/>
      <c r="K153" s="111"/>
      <c r="L153" s="98"/>
      <c r="M153" s="84"/>
      <c r="N153" s="85"/>
    </row>
    <row r="154" spans="1:14" ht="15" customHeight="1">
      <c r="A154" s="5" t="s">
        <v>13</v>
      </c>
      <c r="B154" s="23">
        <f>'Списки 11 классов'!A$29</f>
        <v>25</v>
      </c>
      <c r="C154" s="23"/>
      <c r="D154" s="23"/>
      <c r="E154" s="23">
        <f>'Списки 11 классов'!$O$31</f>
        <v>24</v>
      </c>
      <c r="F154" s="23">
        <f>'Списки 11 классов'!$O$32</f>
        <v>0</v>
      </c>
      <c r="G154" s="23">
        <f>'Списки 11 классов'!$O$33</f>
        <v>8</v>
      </c>
      <c r="H154" s="23">
        <f>'Списки 11 классов'!$O$34</f>
        <v>11</v>
      </c>
      <c r="I154" s="23">
        <f>'Списки 11 классов'!$O$35</f>
        <v>5</v>
      </c>
      <c r="J154" s="24">
        <f>SUM(F154,G154)/E154*100%</f>
        <v>0.3333333333333333</v>
      </c>
      <c r="K154" s="23"/>
      <c r="L154" s="3"/>
      <c r="M154" s="86">
        <f>SUM(F154:I154)</f>
        <v>24</v>
      </c>
      <c r="N154" s="83">
        <f>E154-SUM(F154:I154)</f>
        <v>0</v>
      </c>
    </row>
    <row r="155" spans="1:14" ht="15" customHeight="1">
      <c r="A155" s="5" t="s">
        <v>15</v>
      </c>
      <c r="B155" s="23">
        <f>'Списки 11 классов'!A$63</f>
        <v>25</v>
      </c>
      <c r="C155" s="23"/>
      <c r="D155" s="23">
        <v>1</v>
      </c>
      <c r="E155" s="23">
        <f>'Списки 11 классов'!$O$65</f>
        <v>17</v>
      </c>
      <c r="F155" s="23">
        <f>'Списки 11 классов'!$O$66</f>
        <v>1</v>
      </c>
      <c r="G155" s="23">
        <f>'Списки 11 классов'!$O$67</f>
        <v>2</v>
      </c>
      <c r="H155" s="23">
        <f>'Списки 11 классов'!$O$68</f>
        <v>8</v>
      </c>
      <c r="I155" s="23">
        <f>'Списки 11 классов'!$O$69</f>
        <v>6</v>
      </c>
      <c r="J155" s="24">
        <f>SUM(F155,G155)/E155*100%</f>
        <v>0.17647058823529413</v>
      </c>
      <c r="K155" s="23"/>
      <c r="L155" s="3"/>
      <c r="M155" s="86">
        <f>SUM(F155:I155)</f>
        <v>17</v>
      </c>
      <c r="N155" s="83">
        <f>E155-SUM(F155:I155)</f>
        <v>0</v>
      </c>
    </row>
    <row r="156" spans="1:14" ht="15" customHeight="1">
      <c r="A156" s="5" t="s">
        <v>14</v>
      </c>
      <c r="B156" s="23">
        <f>'Списки 11 классов'!A$99</f>
        <v>25</v>
      </c>
      <c r="C156" s="23"/>
      <c r="D156" s="23"/>
      <c r="E156" s="23">
        <f>'Списки 11 классов'!$O$101</f>
        <v>21</v>
      </c>
      <c r="F156" s="23">
        <f>'Списки 11 классов'!$O$102</f>
        <v>2</v>
      </c>
      <c r="G156" s="23">
        <f>'Списки 11 классов'!$O$103</f>
        <v>9</v>
      </c>
      <c r="H156" s="23">
        <f>'Списки 11 классов'!$O$104</f>
        <v>5</v>
      </c>
      <c r="I156" s="23">
        <f>'Списки 11 классов'!$O$105</f>
        <v>5</v>
      </c>
      <c r="J156" s="24">
        <f>SUM(F156,G156)/E156*100%</f>
        <v>0.5238095238095238</v>
      </c>
      <c r="K156" s="23"/>
      <c r="L156" s="3"/>
      <c r="M156" s="86">
        <f>SUM(F156:I156)</f>
        <v>21</v>
      </c>
      <c r="N156" s="83">
        <f>E156-SUM(F156:I156)</f>
        <v>0</v>
      </c>
    </row>
    <row r="157" spans="1:14" ht="3.75" customHeight="1">
      <c r="A157" s="5"/>
      <c r="B157" s="23"/>
      <c r="C157" s="23"/>
      <c r="D157" s="23"/>
      <c r="E157" s="23"/>
      <c r="F157" s="25"/>
      <c r="G157" s="25"/>
      <c r="H157" s="25"/>
      <c r="I157" s="25"/>
      <c r="J157" s="24"/>
      <c r="K157" s="23"/>
      <c r="L157" s="3"/>
      <c r="M157" s="86"/>
      <c r="N157" s="83"/>
    </row>
    <row r="158" spans="1:14" ht="15" customHeight="1">
      <c r="A158" s="5" t="s">
        <v>28</v>
      </c>
      <c r="B158" s="23">
        <f>SUM(B154:B156)</f>
        <v>75</v>
      </c>
      <c r="C158" s="23">
        <f>SUM(C154:C156)</f>
        <v>0</v>
      </c>
      <c r="D158" s="23"/>
      <c r="E158" s="23">
        <f>SUM(E154:E156)</f>
        <v>62</v>
      </c>
      <c r="F158" s="23">
        <f>SUM(F154:F156)</f>
        <v>3</v>
      </c>
      <c r="G158" s="23">
        <f>SUM(G154:G156)</f>
        <v>19</v>
      </c>
      <c r="H158" s="23">
        <f>SUM(H154:H156)</f>
        <v>24</v>
      </c>
      <c r="I158" s="23">
        <f>SUM(I154:I156)</f>
        <v>16</v>
      </c>
      <c r="J158" s="24">
        <f>SUM(F158,G158)/E158*100%</f>
        <v>0.3548387096774194</v>
      </c>
      <c r="K158" s="23">
        <f>SUM(K154:K156)</f>
        <v>0</v>
      </c>
      <c r="L158" s="3"/>
      <c r="M158" s="86">
        <f>SUM(F158:I158)</f>
        <v>62</v>
      </c>
      <c r="N158" s="83">
        <f>E158-SUM(F158:I158)</f>
        <v>0</v>
      </c>
    </row>
    <row r="159" spans="1:14" ht="3.75" customHeight="1">
      <c r="A159" s="5"/>
      <c r="B159" s="25"/>
      <c r="C159" s="25"/>
      <c r="D159" s="25"/>
      <c r="E159" s="23"/>
      <c r="F159" s="25"/>
      <c r="G159" s="25"/>
      <c r="H159" s="25"/>
      <c r="I159" s="25"/>
      <c r="J159" s="23"/>
      <c r="K159" s="23"/>
      <c r="L159" s="3"/>
      <c r="M159" s="87"/>
      <c r="N159" s="38"/>
    </row>
    <row r="160" spans="13:14" ht="22.5" customHeight="1">
      <c r="M160" s="87"/>
      <c r="N160" s="38"/>
    </row>
    <row r="161" spans="2:14" ht="25.5" customHeight="1">
      <c r="B161" s="103" t="s">
        <v>127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">
        <v>38513</v>
      </c>
      <c r="M161" s="87"/>
      <c r="N161" s="38"/>
    </row>
    <row r="162" spans="1:14" ht="14.25" customHeight="1">
      <c r="A162" s="96" t="s">
        <v>0</v>
      </c>
      <c r="B162" s="112" t="s">
        <v>1</v>
      </c>
      <c r="C162" s="112" t="s">
        <v>26</v>
      </c>
      <c r="D162" s="112" t="s">
        <v>24</v>
      </c>
      <c r="E162" s="112" t="s">
        <v>2</v>
      </c>
      <c r="F162" s="113" t="s">
        <v>25</v>
      </c>
      <c r="G162" s="113"/>
      <c r="H162" s="113"/>
      <c r="I162" s="113"/>
      <c r="J162" s="114" t="s">
        <v>7</v>
      </c>
      <c r="K162" s="110" t="s">
        <v>45</v>
      </c>
      <c r="L162" s="109" t="s">
        <v>38</v>
      </c>
      <c r="M162" s="82" t="s">
        <v>39</v>
      </c>
      <c r="N162" s="83" t="s">
        <v>42</v>
      </c>
    </row>
    <row r="163" spans="1:14" s="1" customFormat="1" ht="52.5" customHeight="1">
      <c r="A163" s="96"/>
      <c r="B163" s="112"/>
      <c r="C163" s="112"/>
      <c r="D163" s="112"/>
      <c r="E163" s="112"/>
      <c r="F163" s="22" t="s">
        <v>3</v>
      </c>
      <c r="G163" s="22" t="s">
        <v>4</v>
      </c>
      <c r="H163" s="22" t="s">
        <v>5</v>
      </c>
      <c r="I163" s="22" t="s">
        <v>6</v>
      </c>
      <c r="J163" s="114"/>
      <c r="K163" s="111"/>
      <c r="L163" s="98"/>
      <c r="M163" s="84"/>
      <c r="N163" s="85"/>
    </row>
    <row r="164" spans="1:14" ht="15" customHeight="1">
      <c r="A164" s="5" t="s">
        <v>13</v>
      </c>
      <c r="B164" s="23">
        <f>'Списки 11 классов'!A$29</f>
        <v>25</v>
      </c>
      <c r="C164" s="23"/>
      <c r="D164" s="23"/>
      <c r="E164" s="23">
        <f>'Списки 11 классов'!$T$31</f>
        <v>1</v>
      </c>
      <c r="F164" s="23">
        <f>'Списки 11 классов'!$T$32</f>
        <v>0</v>
      </c>
      <c r="G164" s="23">
        <f>'Списки 11 классов'!$T$33</f>
        <v>1</v>
      </c>
      <c r="H164" s="23">
        <f>'Списки 11 классов'!$T$34</f>
        <v>0</v>
      </c>
      <c r="I164" s="23">
        <f>'Списки 11 классов'!$T$35</f>
        <v>0</v>
      </c>
      <c r="J164" s="24">
        <f>SUM(F164,G164)/E164*100%</f>
        <v>1</v>
      </c>
      <c r="K164" s="23"/>
      <c r="L164" s="3"/>
      <c r="M164" s="86">
        <f>SUM(F164:I164)</f>
        <v>1</v>
      </c>
      <c r="N164" s="83">
        <f>E164-SUM(F164:I164)</f>
        <v>0</v>
      </c>
    </row>
    <row r="165" spans="1:14" ht="15" customHeight="1">
      <c r="A165" s="5" t="s">
        <v>15</v>
      </c>
      <c r="B165" s="23">
        <f>'Списки 11 классов'!A$63</f>
        <v>25</v>
      </c>
      <c r="C165" s="23"/>
      <c r="D165" s="23">
        <v>1</v>
      </c>
      <c r="E165" s="23">
        <f>'Списки 11 классов'!$T$65</f>
        <v>0</v>
      </c>
      <c r="F165" s="23">
        <f>'Списки 11 классов'!$T$66</f>
        <v>0</v>
      </c>
      <c r="G165" s="23">
        <f>'Списки 11 классов'!$T$67</f>
        <v>0</v>
      </c>
      <c r="H165" s="23">
        <f>'Списки 11 классов'!$T$68</f>
        <v>0</v>
      </c>
      <c r="I165" s="23">
        <f>'Списки 11 классов'!$T$69</f>
        <v>0</v>
      </c>
      <c r="J165" s="24" t="e">
        <f>SUM(F165,G165)/E165*100%</f>
        <v>#DIV/0!</v>
      </c>
      <c r="K165" s="23"/>
      <c r="L165" s="3"/>
      <c r="M165" s="86">
        <f>SUM(F165:I165)</f>
        <v>0</v>
      </c>
      <c r="N165" s="83">
        <f>E165-SUM(F165:I165)</f>
        <v>0</v>
      </c>
    </row>
    <row r="166" spans="1:14" ht="15" customHeight="1">
      <c r="A166" s="5" t="s">
        <v>14</v>
      </c>
      <c r="B166" s="23">
        <f>'Списки 11 классов'!A$99</f>
        <v>25</v>
      </c>
      <c r="C166" s="23"/>
      <c r="D166" s="23"/>
      <c r="E166" s="23">
        <f>'Списки 11 классов'!$T$101</f>
        <v>5</v>
      </c>
      <c r="F166" s="23">
        <f>'Списки 11 классов'!$T$102</f>
        <v>1</v>
      </c>
      <c r="G166" s="23">
        <f>'Списки 11 классов'!$T$103</f>
        <v>3</v>
      </c>
      <c r="H166" s="23">
        <f>'Списки 11 классов'!$T$104</f>
        <v>1</v>
      </c>
      <c r="I166" s="23">
        <f>'Списки 11 классов'!$T$105</f>
        <v>0</v>
      </c>
      <c r="J166" s="24">
        <f>SUM(F166,G166)/E166*100%</f>
        <v>0.8</v>
      </c>
      <c r="K166" s="23"/>
      <c r="L166" s="69"/>
      <c r="M166" s="86">
        <f>SUM(F166:I166)</f>
        <v>5</v>
      </c>
      <c r="N166" s="83">
        <f>E166-SUM(F166:I166)</f>
        <v>0</v>
      </c>
    </row>
    <row r="167" spans="1:14" ht="3.75" customHeight="1">
      <c r="A167" s="5"/>
      <c r="B167" s="23"/>
      <c r="C167" s="23"/>
      <c r="D167" s="23"/>
      <c r="E167" s="23"/>
      <c r="F167" s="25"/>
      <c r="G167" s="25"/>
      <c r="H167" s="25"/>
      <c r="I167" s="25"/>
      <c r="J167" s="24"/>
      <c r="K167" s="23"/>
      <c r="L167" s="68"/>
      <c r="M167" s="86"/>
      <c r="N167" s="83"/>
    </row>
    <row r="168" spans="1:14" ht="15" customHeight="1">
      <c r="A168" s="5" t="s">
        <v>28</v>
      </c>
      <c r="B168" s="23">
        <f>SUM(B164:B166)</f>
        <v>75</v>
      </c>
      <c r="C168" s="23">
        <f>SUM(C164:C166)</f>
        <v>0</v>
      </c>
      <c r="D168" s="23"/>
      <c r="E168" s="23">
        <f>SUM(E164:E166)</f>
        <v>6</v>
      </c>
      <c r="F168" s="23">
        <f>SUM(F164:F166)</f>
        <v>1</v>
      </c>
      <c r="G168" s="23">
        <f>SUM(G164:G166)</f>
        <v>4</v>
      </c>
      <c r="H168" s="23">
        <f>SUM(H164:H166)</f>
        <v>1</v>
      </c>
      <c r="I168" s="23">
        <f>SUM(I164:I166)</f>
        <v>0</v>
      </c>
      <c r="J168" s="24">
        <f>SUM(F168,G168)/E168*100%</f>
        <v>0.8333333333333334</v>
      </c>
      <c r="K168" s="23">
        <f>SUM(K164:K166)</f>
        <v>0</v>
      </c>
      <c r="L168" s="3"/>
      <c r="M168" s="86">
        <f>SUM(F168:I168)</f>
        <v>6</v>
      </c>
      <c r="N168" s="83">
        <f>E168-SUM(F168:I168)</f>
        <v>0</v>
      </c>
    </row>
    <row r="169" spans="1:12" ht="3.75" customHeight="1">
      <c r="A169" s="5"/>
      <c r="B169" s="25"/>
      <c r="C169" s="25"/>
      <c r="D169" s="25"/>
      <c r="E169" s="23"/>
      <c r="F169" s="25"/>
      <c r="G169" s="25"/>
      <c r="H169" s="25"/>
      <c r="I169" s="25"/>
      <c r="J169" s="23"/>
      <c r="K169" s="23"/>
      <c r="L169" s="3"/>
    </row>
    <row r="170" ht="22.5" customHeight="1"/>
    <row r="172" spans="2:13" ht="12.75">
      <c r="B172"/>
      <c r="C172" s="7"/>
      <c r="D172"/>
      <c r="E172"/>
      <c r="F172"/>
      <c r="G172"/>
      <c r="H172"/>
      <c r="I172"/>
      <c r="J172"/>
      <c r="K172" s="4"/>
      <c r="M172"/>
    </row>
    <row r="173" spans="2:13" ht="12.75">
      <c r="B173"/>
      <c r="C173" s="7"/>
      <c r="D173"/>
      <c r="E173"/>
      <c r="F173"/>
      <c r="G173"/>
      <c r="H173"/>
      <c r="I173"/>
      <c r="J173"/>
      <c r="K173" s="4"/>
      <c r="M173"/>
    </row>
    <row r="174" spans="2:13" ht="12.75">
      <c r="B174"/>
      <c r="C174" s="7"/>
      <c r="D174"/>
      <c r="E174"/>
      <c r="F174"/>
      <c r="G174"/>
      <c r="H174"/>
      <c r="I174"/>
      <c r="J174"/>
      <c r="K174" s="4"/>
      <c r="M174"/>
    </row>
    <row r="177" ht="12.75">
      <c r="D177" s="27"/>
    </row>
  </sheetData>
  <mergeCells count="172">
    <mergeCell ref="M21:N21"/>
    <mergeCell ref="B11:K11"/>
    <mergeCell ref="A12:A13"/>
    <mergeCell ref="B12:B13"/>
    <mergeCell ref="J12:J13"/>
    <mergeCell ref="K12:K13"/>
    <mergeCell ref="A42:A43"/>
    <mergeCell ref="B42:B43"/>
    <mergeCell ref="A2:A3"/>
    <mergeCell ref="B2:B3"/>
    <mergeCell ref="B21:K21"/>
    <mergeCell ref="C2:C3"/>
    <mergeCell ref="D2:D3"/>
    <mergeCell ref="C12:C13"/>
    <mergeCell ref="D12:D13"/>
    <mergeCell ref="A32:A33"/>
    <mergeCell ref="L2:L3"/>
    <mergeCell ref="E62:E63"/>
    <mergeCell ref="F62:I62"/>
    <mergeCell ref="J62:J63"/>
    <mergeCell ref="J2:J3"/>
    <mergeCell ref="K2:K3"/>
    <mergeCell ref="F2:I2"/>
    <mergeCell ref="L12:L13"/>
    <mergeCell ref="L32:L33"/>
    <mergeCell ref="L22:L23"/>
    <mergeCell ref="D62:D63"/>
    <mergeCell ref="C42:C43"/>
    <mergeCell ref="D42:D43"/>
    <mergeCell ref="L42:L43"/>
    <mergeCell ref="L112:L113"/>
    <mergeCell ref="K42:K43"/>
    <mergeCell ref="J52:J53"/>
    <mergeCell ref="K62:K63"/>
    <mergeCell ref="L62:L63"/>
    <mergeCell ref="L52:L53"/>
    <mergeCell ref="L72:L73"/>
    <mergeCell ref="L92:L93"/>
    <mergeCell ref="K52:K53"/>
    <mergeCell ref="L102:L103"/>
    <mergeCell ref="A72:A73"/>
    <mergeCell ref="B72:B73"/>
    <mergeCell ref="K122:K123"/>
    <mergeCell ref="B151:K151"/>
    <mergeCell ref="B121:K121"/>
    <mergeCell ref="J92:J93"/>
    <mergeCell ref="A92:A93"/>
    <mergeCell ref="A122:A123"/>
    <mergeCell ref="B122:B123"/>
    <mergeCell ref="C122:C123"/>
    <mergeCell ref="K92:K93"/>
    <mergeCell ref="B71:K71"/>
    <mergeCell ref="D102:D103"/>
    <mergeCell ref="B92:B93"/>
    <mergeCell ref="B112:B113"/>
    <mergeCell ref="C112:C113"/>
    <mergeCell ref="B111:K111"/>
    <mergeCell ref="D112:D113"/>
    <mergeCell ref="A162:A163"/>
    <mergeCell ref="B162:B163"/>
    <mergeCell ref="C162:C163"/>
    <mergeCell ref="D162:D163"/>
    <mergeCell ref="A152:A153"/>
    <mergeCell ref="C152:C153"/>
    <mergeCell ref="A102:A103"/>
    <mergeCell ref="B102:B103"/>
    <mergeCell ref="A112:A113"/>
    <mergeCell ref="C102:C103"/>
    <mergeCell ref="B131:K131"/>
    <mergeCell ref="A132:A133"/>
    <mergeCell ref="B132:B133"/>
    <mergeCell ref="C132:C133"/>
    <mergeCell ref="L162:L163"/>
    <mergeCell ref="K152:K153"/>
    <mergeCell ref="L152:L153"/>
    <mergeCell ref="B161:K161"/>
    <mergeCell ref="E152:E153"/>
    <mergeCell ref="F152:I152"/>
    <mergeCell ref="J152:J153"/>
    <mergeCell ref="B152:B153"/>
    <mergeCell ref="E162:E163"/>
    <mergeCell ref="K162:K163"/>
    <mergeCell ref="F162:I162"/>
    <mergeCell ref="J162:J163"/>
    <mergeCell ref="D152:D153"/>
    <mergeCell ref="L122:L123"/>
    <mergeCell ref="D122:D123"/>
    <mergeCell ref="E122:E123"/>
    <mergeCell ref="F122:I122"/>
    <mergeCell ref="J122:J123"/>
    <mergeCell ref="F132:I132"/>
    <mergeCell ref="J132:J133"/>
    <mergeCell ref="C92:C93"/>
    <mergeCell ref="D92:D93"/>
    <mergeCell ref="F52:I52"/>
    <mergeCell ref="E72:E73"/>
    <mergeCell ref="C72:C73"/>
    <mergeCell ref="D72:D73"/>
    <mergeCell ref="E92:E93"/>
    <mergeCell ref="F72:I72"/>
    <mergeCell ref="F92:I92"/>
    <mergeCell ref="B91:K91"/>
    <mergeCell ref="B1:K1"/>
    <mergeCell ref="B61:K61"/>
    <mergeCell ref="E2:E3"/>
    <mergeCell ref="B41:K41"/>
    <mergeCell ref="F42:I42"/>
    <mergeCell ref="J42:J43"/>
    <mergeCell ref="E42:E43"/>
    <mergeCell ref="B51:K51"/>
    <mergeCell ref="E12:E13"/>
    <mergeCell ref="F12:I12"/>
    <mergeCell ref="K112:K113"/>
    <mergeCell ref="E102:E103"/>
    <mergeCell ref="F102:I102"/>
    <mergeCell ref="J102:J103"/>
    <mergeCell ref="J72:J73"/>
    <mergeCell ref="K72:K73"/>
    <mergeCell ref="B81:K81"/>
    <mergeCell ref="K32:K33"/>
    <mergeCell ref="J32:J33"/>
    <mergeCell ref="B32:B33"/>
    <mergeCell ref="C32:C33"/>
    <mergeCell ref="D32:D33"/>
    <mergeCell ref="B62:B63"/>
    <mergeCell ref="C62:C63"/>
    <mergeCell ref="A82:A83"/>
    <mergeCell ref="B82:B83"/>
    <mergeCell ref="C82:C83"/>
    <mergeCell ref="D82:D83"/>
    <mergeCell ref="A52:A53"/>
    <mergeCell ref="B52:B53"/>
    <mergeCell ref="C52:C53"/>
    <mergeCell ref="D52:D53"/>
    <mergeCell ref="A62:A63"/>
    <mergeCell ref="E32:E33"/>
    <mergeCell ref="M1:N1"/>
    <mergeCell ref="L82:L83"/>
    <mergeCell ref="E82:E83"/>
    <mergeCell ref="F82:I82"/>
    <mergeCell ref="J82:J83"/>
    <mergeCell ref="K82:K83"/>
    <mergeCell ref="E52:E53"/>
    <mergeCell ref="F32:I32"/>
    <mergeCell ref="A22:A23"/>
    <mergeCell ref="B22:B23"/>
    <mergeCell ref="C22:C23"/>
    <mergeCell ref="D22:D23"/>
    <mergeCell ref="B31:K31"/>
    <mergeCell ref="E22:E23"/>
    <mergeCell ref="F22:I22"/>
    <mergeCell ref="J22:J23"/>
    <mergeCell ref="K22:K23"/>
    <mergeCell ref="B101:K101"/>
    <mergeCell ref="A142:A143"/>
    <mergeCell ref="B142:B143"/>
    <mergeCell ref="C142:C143"/>
    <mergeCell ref="D142:D143"/>
    <mergeCell ref="K142:K143"/>
    <mergeCell ref="K102:K103"/>
    <mergeCell ref="E112:E113"/>
    <mergeCell ref="F112:I112"/>
    <mergeCell ref="J112:J113"/>
    <mergeCell ref="L142:L143"/>
    <mergeCell ref="K132:K133"/>
    <mergeCell ref="L132:L133"/>
    <mergeCell ref="B141:K141"/>
    <mergeCell ref="E142:E143"/>
    <mergeCell ref="F142:I142"/>
    <mergeCell ref="J142:J143"/>
    <mergeCell ref="D132:D133"/>
    <mergeCell ref="E132:E133"/>
  </mergeCells>
  <printOptions/>
  <pageMargins left="0.36" right="0.26" top="0.71" bottom="0.6" header="0.5" footer="0.5"/>
  <pageSetup horizontalDpi="600" verticalDpi="600" orientation="portrait" paperSize="9" r:id="rId1"/>
  <ignoredErrors>
    <ignoredError sqref="J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8">
      <selection activeCell="B63" sqref="B6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Aly</cp:lastModifiedBy>
  <cp:lastPrinted>2008-01-28T05:31:58Z</cp:lastPrinted>
  <dcterms:created xsi:type="dcterms:W3CDTF">2005-05-22T17:12:17Z</dcterms:created>
  <dcterms:modified xsi:type="dcterms:W3CDTF">2008-01-29T08:34:06Z</dcterms:modified>
  <cp:category/>
  <cp:version/>
  <cp:contentType/>
  <cp:contentStatus/>
</cp:coreProperties>
</file>