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7710" windowHeight="5535" firstSheet="6" activeTab="9"/>
  </bookViews>
  <sheets>
    <sheet name="Японские кроссворды" sheetId="1" r:id="rId1"/>
    <sheet name="Построение поверхностей" sheetId="2" r:id="rId2"/>
    <sheet name="Рисунок из графиков" sheetId="3" r:id="rId3"/>
    <sheet name="Черный ящик" sheetId="4" r:id="rId4"/>
    <sheet name="ТИТУЛЬНЫЙ" sheetId="5" r:id="rId5"/>
    <sheet name="Расчетный" sheetId="6" r:id="rId6"/>
    <sheet name="Итоговый" sheetId="7" r:id="rId7"/>
    <sheet name="Кроссворд" sheetId="8" r:id="rId8"/>
    <sheet name="таблица истинности" sheetId="9" r:id="rId9"/>
    <sheet name="системы счисления" sheetId="10" r:id="rId10"/>
  </sheets>
  <externalReferences>
    <externalReference r:id="rId13"/>
  </externalReferences>
  <definedNames/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D13" authorId="0">
      <text>
        <r>
          <rPr>
            <sz val="8"/>
            <rFont val="Tahoma"/>
            <family val="0"/>
          </rPr>
          <t>1.Для просмотра вопроса подведите указатель мыши к началу разгадываемого слова.
2.Слово-ответ вписывать так: в каждую ячейку по одной(строчной) букве.
3.Буквы Е и Ё, И и Й различать.</t>
        </r>
      </text>
    </comment>
  </commentList>
</comments>
</file>

<file path=xl/comments8.xml><?xml version="1.0" encoding="utf-8"?>
<comments xmlns="http://schemas.openxmlformats.org/spreadsheetml/2006/main">
  <authors>
    <author>1</author>
  </authors>
  <commentList>
    <comment ref="E9" authorId="0">
      <text>
        <r>
          <rPr>
            <b/>
            <sz val="8"/>
            <rFont val="Tahoma"/>
            <family val="0"/>
          </rPr>
          <t>Е9: Поименованная область памяти компьютера в которой можно хранить текст, картинки, звук и т.д.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H2: Назначение клавишь Backspace, Delete.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B6: Специальным образом выделенная произвольная последовательность символов текста.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К6: Строка таблицы в БД - это...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D3: Комплекс программ, предназначенный для управления компьютером и осуществляющий диалог с пользователем -это операционная...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В9: Расширения bmp,pic имеют …файлы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В4: Программа по обслуживанию диска или архивации файлов, или управления памятью и т.д.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H3: Иерархическая база данных - это база данных в которой данные представлены в виде 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<sst xmlns="http://schemas.openxmlformats.org/spreadsheetml/2006/main" count="61" uniqueCount="55">
  <si>
    <t>Ваша фамилия</t>
  </si>
  <si>
    <t>Ваш класс</t>
  </si>
  <si>
    <t>Примечание</t>
  </si>
  <si>
    <t>Разгадать</t>
  </si>
  <si>
    <t>Результат</t>
  </si>
  <si>
    <t>Фамилия</t>
  </si>
  <si>
    <t>Оценка</t>
  </si>
  <si>
    <t>В апреле 1924 года в США был издан первый сборник кроссвордов, что положило начало всемирному увлечению этой "крестословицей",как называл кроссворды В.Набоков. За почти вековую историю кроссворд обрел множество форм и модификаций, но популярности не утратил.</t>
  </si>
  <si>
    <t>школа № 10, 6Б класс</t>
  </si>
  <si>
    <t>Составитель: Бликин Дима</t>
  </si>
  <si>
    <t>День</t>
  </si>
  <si>
    <t>Месяц</t>
  </si>
  <si>
    <t>Год</t>
  </si>
  <si>
    <t>Ваша планета</t>
  </si>
  <si>
    <t>х</t>
  </si>
  <si>
    <t>x</t>
  </si>
  <si>
    <t>y1</t>
  </si>
  <si>
    <t>y2</t>
  </si>
  <si>
    <t>y3</t>
  </si>
  <si>
    <t>y4</t>
  </si>
  <si>
    <t>y5</t>
  </si>
  <si>
    <t>y6</t>
  </si>
  <si>
    <t>y7</t>
  </si>
  <si>
    <t>Y2</t>
  </si>
  <si>
    <t>Y3</t>
  </si>
  <si>
    <t>Y4</t>
  </si>
  <si>
    <t>Y5</t>
  </si>
  <si>
    <t>Y6</t>
  </si>
  <si>
    <t>y\x</t>
  </si>
  <si>
    <t>A</t>
  </si>
  <si>
    <t>B</t>
  </si>
  <si>
    <t>C</t>
  </si>
  <si>
    <t>не B</t>
  </si>
  <si>
    <t>не C</t>
  </si>
  <si>
    <t>не B и не C</t>
  </si>
  <si>
    <t>B или (не B и не C)</t>
  </si>
  <si>
    <t>A и (B или (не B и не C))</t>
  </si>
  <si>
    <t>Построить таблицу истинности логического выражения</t>
  </si>
  <si>
    <t>Введите цыфры даты вашего рождения и узнайте какая планета солнечной системы вам покровительствует.</t>
  </si>
  <si>
    <t>целое частное</t>
  </si>
  <si>
    <t>делитель</t>
  </si>
  <si>
    <t>остаток</t>
  </si>
  <si>
    <t>десятичное число</t>
  </si>
  <si>
    <t>основание</t>
  </si>
  <si>
    <t>получаемое число</t>
  </si>
  <si>
    <t>десятичная дробь</t>
  </si>
  <si>
    <t>целая часть произведения</t>
  </si>
  <si>
    <t>Задана точность: семь знаков после запятой.</t>
  </si>
  <si>
    <t>множитель</t>
  </si>
  <si>
    <t>соответствие алфавиту</t>
  </si>
  <si>
    <t xml:space="preserve">Правила заполнения кроссворда: </t>
  </si>
  <si>
    <t>Нужно перевести числа из десятичной в двоичную систему счисления.</t>
  </si>
  <si>
    <t>Числа вписывать по вертикали снизу вверх,по горизонтали справа налево.</t>
  </si>
  <si>
    <t>Если между числами стоит нуль,то между ними остаются пустые клетки, а если нуля нет,то числа вписываются подряд.</t>
  </si>
  <si>
    <t>Кроссворд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</si>
</sst>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0.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8.5"/>
      <color indexed="8"/>
      <name val="Arial Cyr"/>
      <family val="0"/>
    </font>
    <font>
      <sz val="7.8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53"/>
      <name val="Arial Cyr"/>
      <family val="0"/>
    </font>
    <font>
      <b/>
      <sz val="10"/>
      <color indexed="41"/>
      <name val="Arial Cyr"/>
      <family val="0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0.7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42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0" fillId="33" borderId="23" xfId="0" applyFill="1" applyBorder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8" borderId="26" xfId="0" applyFill="1" applyBorder="1" applyAlignment="1">
      <alignment/>
    </xf>
    <xf numFmtId="0" fontId="0" fillId="35" borderId="26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65" fontId="0" fillId="39" borderId="0" xfId="0" applyNumberForma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13" fillId="38" borderId="0" xfId="0" applyFont="1" applyFill="1" applyAlignment="1">
      <alignment/>
    </xf>
    <xf numFmtId="0" fontId="14" fillId="38" borderId="0" xfId="0" applyFont="1" applyFill="1" applyAlignment="1">
      <alignment/>
    </xf>
    <xf numFmtId="0" fontId="15" fillId="36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43" borderId="0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0" xfId="0" applyFill="1" applyBorder="1" applyAlignment="1">
      <alignment/>
    </xf>
    <xf numFmtId="0" fontId="0" fillId="0" borderId="30" xfId="0" applyFill="1" applyBorder="1" applyAlignment="1">
      <alignment/>
    </xf>
    <xf numFmtId="0" fontId="16" fillId="43" borderId="0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Alignment="1">
      <alignment horizontal="left" wrapText="1"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40" borderId="39" xfId="0" applyFill="1" applyBorder="1" applyAlignment="1">
      <alignment/>
    </xf>
    <xf numFmtId="0" fontId="0" fillId="0" borderId="40" xfId="0" applyBorder="1" applyAlignment="1">
      <alignment/>
    </xf>
    <xf numFmtId="49" fontId="0" fillId="44" borderId="35" xfId="0" applyNumberFormat="1" applyFill="1" applyBorder="1" applyAlignment="1">
      <alignment wrapText="1"/>
    </xf>
    <xf numFmtId="49" fontId="0" fillId="44" borderId="36" xfId="0" applyNumberFormat="1" applyFill="1" applyBorder="1" applyAlignment="1">
      <alignment wrapText="1"/>
    </xf>
    <xf numFmtId="0" fontId="0" fillId="0" borderId="37" xfId="0" applyBorder="1" applyAlignment="1">
      <alignment wrapText="1"/>
    </xf>
    <xf numFmtId="49" fontId="0" fillId="44" borderId="28" xfId="0" applyNumberFormat="1" applyFill="1" applyBorder="1" applyAlignment="1">
      <alignment wrapText="1"/>
    </xf>
    <xf numFmtId="49" fontId="0" fillId="44" borderId="0" xfId="0" applyNumberForma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44" borderId="38" xfId="0" applyFill="1" applyBorder="1" applyAlignment="1">
      <alignment wrapText="1"/>
    </xf>
    <xf numFmtId="0" fontId="0" fillId="44" borderId="30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38" borderId="41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Гиперболический параболоид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110"/>
      <c:depthPercent val="100"/>
      <c:rAngAx val="0"/>
      <c:perspective val="30"/>
    </c:view3D>
    <c:plotArea>
      <c:layout>
        <c:manualLayout>
          <c:xMode val="edge"/>
          <c:yMode val="edge"/>
          <c:x val="0.233"/>
          <c:y val="0.11775"/>
          <c:w val="0.56175"/>
          <c:h val="0.63275"/>
        </c:manualLayout>
      </c:layout>
      <c:surface3DChart>
        <c:ser>
          <c:idx val="0"/>
          <c:order val="0"/>
          <c:tx>
            <c:strRef>
              <c:f>'Построение поверхностей'!$A$2</c:f>
              <c:strCache>
                <c:ptCount val="1"/>
                <c:pt idx="0">
                  <c:v>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поверхностей'!$B$2:$N$2</c:f>
              <c:numCache/>
            </c:numRef>
          </c:val>
        </c:ser>
        <c:ser>
          <c:idx val="1"/>
          <c:order val="1"/>
          <c:tx>
            <c:strRef>
              <c:f>'Построение поверхностей'!$A$3</c:f>
              <c:strCache>
                <c:ptCount val="1"/>
                <c:pt idx="0">
                  <c:v>-2,5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поверхностей'!$B$3:$N$3</c:f>
              <c:numCache/>
            </c:numRef>
          </c:val>
        </c:ser>
        <c:ser>
          <c:idx val="2"/>
          <c:order val="2"/>
          <c:tx>
            <c:strRef>
              <c:f>'Построение поверхностей'!$A$4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поверхностей'!$B$4:$N$4</c:f>
              <c:numCache/>
            </c:numRef>
          </c:val>
        </c:ser>
        <c:ser>
          <c:idx val="3"/>
          <c:order val="3"/>
          <c:tx>
            <c:strRef>
              <c:f>'Построение поверхностей'!$A$5</c:f>
              <c:strCache>
                <c:ptCount val="1"/>
                <c:pt idx="0">
                  <c:v>-1,5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поверхностей'!$B$5:$N$5</c:f>
              <c:numCache/>
            </c:numRef>
          </c:val>
        </c:ser>
        <c:ser>
          <c:idx val="4"/>
          <c:order val="4"/>
          <c:tx>
            <c:strRef>
              <c:f>'Построение поверхностей'!$A$6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поверхностей'!$B$6:$N$6</c:f>
              <c:numCache/>
            </c:numRef>
          </c:val>
        </c:ser>
        <c:ser>
          <c:idx val="5"/>
          <c:order val="5"/>
          <c:tx>
            <c:strRef>
              <c:f>'Построение поверхностей'!$A$7</c:f>
              <c:strCache>
                <c:ptCount val="1"/>
                <c:pt idx="0">
                  <c:v>-0,5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поверхностей'!$B$7:$N$7</c:f>
              <c:numCache/>
            </c:numRef>
          </c:val>
        </c:ser>
        <c:ser>
          <c:idx val="6"/>
          <c:order val="6"/>
          <c:tx>
            <c:strRef>
              <c:f>'Построение поверхностей'!$A$8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поверхностей'!$B$8:$N$8</c:f>
              <c:numCache/>
            </c:numRef>
          </c:val>
        </c:ser>
        <c:ser>
          <c:idx val="7"/>
          <c:order val="7"/>
          <c:tx>
            <c:strRef>
              <c:f>'Построение поверхностей'!$A$9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поверхностей'!$B$9:$N$9</c:f>
              <c:numCache/>
            </c:numRef>
          </c:val>
        </c:ser>
        <c:ser>
          <c:idx val="8"/>
          <c:order val="8"/>
          <c:tx>
            <c:strRef>
              <c:f>'Построение поверхностей'!$A$10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поверхностей'!$B$10:$N$10</c:f>
              <c:numCache/>
            </c:numRef>
          </c:val>
        </c:ser>
        <c:ser>
          <c:idx val="9"/>
          <c:order val="9"/>
          <c:tx>
            <c:strRef>
              <c:f>'Построение поверхностей'!$A$11</c:f>
              <c:strCache>
                <c:ptCount val="1"/>
                <c:pt idx="0">
                  <c:v>1,5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поверхностей'!$B$11:$N$11</c:f>
              <c:numCache/>
            </c:numRef>
          </c:val>
        </c:ser>
        <c:ser>
          <c:idx val="10"/>
          <c:order val="10"/>
          <c:tx>
            <c:strRef>
              <c:f>'Построение поверхностей'!$A$12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поверхностей'!$B$12:$N$12</c:f>
              <c:numCache/>
            </c:numRef>
          </c:val>
        </c:ser>
        <c:ser>
          <c:idx val="11"/>
          <c:order val="11"/>
          <c:tx>
            <c:strRef>
              <c:f>'Построение поверхностей'!$A$13</c:f>
              <c:strCache>
                <c:ptCount val="1"/>
                <c:pt idx="0">
                  <c:v>2,5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поверхностей'!$B$13:$N$13</c:f>
              <c:numCache/>
            </c:numRef>
          </c:val>
        </c:ser>
        <c:ser>
          <c:idx val="12"/>
          <c:order val="12"/>
          <c:tx>
            <c:strRef>
              <c:f>'Построение поверхностей'!$A$14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'Построение поверхностей'!$B$1:$N$1</c:f>
              <c:numCache/>
            </c:numRef>
          </c:cat>
          <c:val>
            <c:numRef>
              <c:f>'Построение поверхностей'!$B$14:$N$14</c:f>
              <c:numCache/>
            </c:numRef>
          </c:val>
        </c:ser>
        <c:axId val="28452737"/>
        <c:axId val="54748042"/>
        <c:axId val="22970331"/>
      </c:surface3DChart>
      <c:catAx>
        <c:axId val="2845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12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48042"/>
        <c:crosses val="autoZero"/>
        <c:auto val="1"/>
        <c:lblOffset val="100"/>
        <c:tickLblSkip val="6"/>
        <c:noMultiLvlLbl val="0"/>
      </c:catAx>
      <c:valAx>
        <c:axId val="54748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52737"/>
        <c:crossesAt val="1"/>
        <c:crossBetween val="between"/>
        <c:dispUnits/>
      </c:valAx>
      <c:ser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4804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12700">
      <a:solidFill>
        <a:srgbClr val="CC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Эллиптический параболоид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725"/>
          <c:y val="0.12125"/>
          <c:w val="0.948"/>
          <c:h val="0.73225"/>
        </c:manualLayout>
      </c:layout>
      <c:surface3D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'Построение поверхностей'!$Q$2:$AK$2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поверхностей'!$Q$3:$AK$3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поверхностей'!$Q$4:$AK$4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поверхностей'!$Q$5:$AK$5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поверхностей'!$Q$6:$AK$6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поверхностей'!$Q$7:$AK$7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поверхностей'!$Q$8:$AK$8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поверхностей'!$Q$9:$AK$9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поверхностей'!$Q$10:$AK$10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поверхностей'!$Q$11:$AK$11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поверхностей'!$Q$12:$AK$12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поверхностей'!$Q$13:$AK$13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поверхностей'!$Q$14:$AK$14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поверхностей'!$Q$15:$AK$15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поверхностей'!$Q$16:$AK$16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поверхностей'!$Q$17:$AK$17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поверхностей'!$Q$18:$AK$18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поверхностей'!$Q$19:$AK$19</c:f>
              <c:numCache/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поверхностей'!$Q$20:$AK$20</c:f>
              <c:numCache/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поверхностей'!$Q$21:$AK$21</c:f>
              <c:numCache/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'Построение поверхностей'!$Q$22:$AK$22</c:f>
              <c:numCache/>
            </c:numRef>
          </c:val>
        </c:ser>
        <c:axId val="5406388"/>
        <c:axId val="48657493"/>
        <c:axId val="35264254"/>
      </c:surface3DChart>
      <c:catAx>
        <c:axId val="5406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657493"/>
        <c:crosses val="autoZero"/>
        <c:auto val="1"/>
        <c:lblOffset val="100"/>
        <c:tickLblSkip val="1"/>
        <c:noMultiLvlLbl val="0"/>
      </c:catAx>
      <c:valAx>
        <c:axId val="48657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06388"/>
        <c:crossesAt val="1"/>
        <c:crossBetween val="between"/>
        <c:dispUnits/>
      </c:valAx>
      <c:serAx>
        <c:axId val="352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6574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9900"/>
    </a:solidFill>
    <a:ln w="12700">
      <a:solidFill>
        <a:srgbClr val="CC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очки</a:t>
            </a:r>
          </a:p>
        </c:rich>
      </c:tx>
      <c:layout>
        <c:manualLayout>
          <c:xMode val="factor"/>
          <c:yMode val="factor"/>
          <c:x val="-0.063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125"/>
          <c:w val="0.8235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'[1]Лист2'!$B$1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'[1]Лист2'!$A$2:$A$20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'[1]Лист2'!$B$2:$B$20</c:f>
              <c:numCache>
                <c:ptCount val="19"/>
                <c:pt idx="0">
                  <c:v>1</c:v>
                </c:pt>
                <c:pt idx="1">
                  <c:v>1.4375</c:v>
                </c:pt>
                <c:pt idx="2">
                  <c:v>1.75</c:v>
                </c:pt>
                <c:pt idx="3">
                  <c:v>1.9375</c:v>
                </c:pt>
                <c:pt idx="4">
                  <c:v>2</c:v>
                </c:pt>
                <c:pt idx="5">
                  <c:v>1.9375</c:v>
                </c:pt>
                <c:pt idx="6">
                  <c:v>1.75</c:v>
                </c:pt>
                <c:pt idx="7">
                  <c:v>1.4375</c:v>
                </c:pt>
                <c:pt idx="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'[1]Лист2'!$C$1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'[1]Лист2'!$A$2:$A$20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'[1]Лист2'!$C$2:$C$20</c:f>
              <c:numCache>
                <c:ptCount val="19"/>
                <c:pt idx="10">
                  <c:v>1</c:v>
                </c:pt>
                <c:pt idx="11">
                  <c:v>1.4375</c:v>
                </c:pt>
                <c:pt idx="12">
                  <c:v>1.75</c:v>
                </c:pt>
                <c:pt idx="13">
                  <c:v>1.9375</c:v>
                </c:pt>
                <c:pt idx="14">
                  <c:v>2</c:v>
                </c:pt>
                <c:pt idx="15">
                  <c:v>1.9375</c:v>
                </c:pt>
                <c:pt idx="16">
                  <c:v>1.75</c:v>
                </c:pt>
                <c:pt idx="17">
                  <c:v>1.4375</c:v>
                </c:pt>
                <c:pt idx="18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'[1]Лист2'!$D$1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'[1]Лист2'!$A$2:$A$20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'[1]Лист2'!$D$2:$D$20</c:f>
              <c:numCache>
                <c:ptCount val="19"/>
                <c:pt idx="0">
                  <c:v>1</c:v>
                </c:pt>
                <c:pt idx="1">
                  <c:v>-0.75</c:v>
                </c:pt>
                <c:pt idx="2">
                  <c:v>-2</c:v>
                </c:pt>
                <c:pt idx="3">
                  <c:v>-2.75</c:v>
                </c:pt>
                <c:pt idx="4">
                  <c:v>-3</c:v>
                </c:pt>
                <c:pt idx="5">
                  <c:v>-2.75</c:v>
                </c:pt>
                <c:pt idx="6">
                  <c:v>-2</c:v>
                </c:pt>
                <c:pt idx="7">
                  <c:v>-0.75</c:v>
                </c:pt>
                <c:pt idx="8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'[1]Лист2'!$E$1</c:f>
              <c:strCache>
                <c:ptCount val="1"/>
                <c:pt idx="0">
                  <c:v>y4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'[1]Лист2'!$A$2:$A$20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'[1]Лист2'!$E$2:$E$20</c:f>
              <c:numCache>
                <c:ptCount val="19"/>
                <c:pt idx="10">
                  <c:v>1</c:v>
                </c:pt>
                <c:pt idx="11">
                  <c:v>-0.75</c:v>
                </c:pt>
                <c:pt idx="12">
                  <c:v>-2</c:v>
                </c:pt>
                <c:pt idx="13">
                  <c:v>-2.75</c:v>
                </c:pt>
                <c:pt idx="14">
                  <c:v>-3</c:v>
                </c:pt>
                <c:pt idx="15">
                  <c:v>-2.75</c:v>
                </c:pt>
                <c:pt idx="16">
                  <c:v>-2</c:v>
                </c:pt>
                <c:pt idx="17">
                  <c:v>-0.75</c:v>
                </c:pt>
                <c:pt idx="18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'[1]Лист2'!$F$1</c:f>
              <c:strCache>
                <c:ptCount val="1"/>
                <c:pt idx="0">
                  <c:v>y5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'[1]Лист2'!$A$2:$A$20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'[1]Лист2'!$F$2:$F$20</c:f>
              <c:numCache>
                <c:ptCount val="19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'[1]Лист2'!$G$1</c:f>
              <c:strCache>
                <c:ptCount val="1"/>
                <c:pt idx="0">
                  <c:v>y6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'[1]Лист2'!$A$2:$A$20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'[1]Лист2'!$G$2:$G$20</c:f>
              <c:numCache>
                <c:ptCount val="19"/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'[1]Лист2'!$H$1</c:f>
              <c:strCache>
                <c:ptCount val="1"/>
                <c:pt idx="0">
                  <c:v>y7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'[1]Лист2'!$A$2:$A$20</c:f>
              <c:numCach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xVal>
          <c:yVal>
            <c:numRef>
              <c:f>'[1]Лист2'!$H$2:$H$20</c:f>
              <c:numCache>
                <c:ptCount val="19"/>
                <c:pt idx="8">
                  <c:v>1</c:v>
                </c:pt>
                <c:pt idx="9">
                  <c:v>1.5</c:v>
                </c:pt>
                <c:pt idx="10">
                  <c:v>1</c:v>
                </c:pt>
              </c:numCache>
            </c:numRef>
          </c:yVal>
          <c:smooth val="1"/>
        </c:ser>
        <c:axId val="48942831"/>
        <c:axId val="37832296"/>
      </c:scatterChart>
      <c:val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32296"/>
        <c:crosses val="autoZero"/>
        <c:crossBetween val="midCat"/>
        <c:dispUnits/>
      </c:valAx>
      <c:valAx>
        <c:axId val="3783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2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225"/>
          <c:w val="0.115"/>
          <c:h val="0.4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Зонт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25"/>
          <c:w val="0.9585"/>
          <c:h val="0.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'[1]Лист2'!$B$23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'[1]Лист2'!$A$24:$A$264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0</c:v>
                </c:pt>
                <c:pt idx="121">
                  <c:v>0.1</c:v>
                </c:pt>
                <c:pt idx="122">
                  <c:v>0.2</c:v>
                </c:pt>
                <c:pt idx="123">
                  <c:v>0.30000000000000004</c:v>
                </c:pt>
                <c:pt idx="124">
                  <c:v>0.4</c:v>
                </c:pt>
                <c:pt idx="125">
                  <c:v>0.5</c:v>
                </c:pt>
                <c:pt idx="126">
                  <c:v>0.6</c:v>
                </c:pt>
                <c:pt idx="127">
                  <c:v>0.7</c:v>
                </c:pt>
                <c:pt idx="128">
                  <c:v>0.7999999999999999</c:v>
                </c:pt>
                <c:pt idx="129">
                  <c:v>0.8999999999999999</c:v>
                </c:pt>
                <c:pt idx="130">
                  <c:v>0.9999999999999999</c:v>
                </c:pt>
                <c:pt idx="131">
                  <c:v>1.0999999999999999</c:v>
                </c:pt>
                <c:pt idx="132">
                  <c:v>1.2</c:v>
                </c:pt>
                <c:pt idx="133">
                  <c:v>1.3</c:v>
                </c:pt>
                <c:pt idx="134">
                  <c:v>1.4000000000000001</c:v>
                </c:pt>
                <c:pt idx="135">
                  <c:v>1.5000000000000002</c:v>
                </c:pt>
                <c:pt idx="136">
                  <c:v>1.6000000000000003</c:v>
                </c:pt>
                <c:pt idx="137">
                  <c:v>1.7000000000000004</c:v>
                </c:pt>
                <c:pt idx="138">
                  <c:v>1.8000000000000005</c:v>
                </c:pt>
                <c:pt idx="139">
                  <c:v>1.9000000000000006</c:v>
                </c:pt>
                <c:pt idx="140">
                  <c:v>2.0000000000000004</c:v>
                </c:pt>
                <c:pt idx="141">
                  <c:v>2.1000000000000005</c:v>
                </c:pt>
                <c:pt idx="142">
                  <c:v>2.2000000000000006</c:v>
                </c:pt>
                <c:pt idx="143">
                  <c:v>2.3000000000000007</c:v>
                </c:pt>
                <c:pt idx="144">
                  <c:v>2.400000000000001</c:v>
                </c:pt>
                <c:pt idx="145">
                  <c:v>2.500000000000001</c:v>
                </c:pt>
                <c:pt idx="146">
                  <c:v>2.600000000000001</c:v>
                </c:pt>
                <c:pt idx="147">
                  <c:v>2.700000000000001</c:v>
                </c:pt>
                <c:pt idx="148">
                  <c:v>2.800000000000001</c:v>
                </c:pt>
                <c:pt idx="149">
                  <c:v>2.9000000000000012</c:v>
                </c:pt>
                <c:pt idx="150">
                  <c:v>3.0000000000000013</c:v>
                </c:pt>
                <c:pt idx="151">
                  <c:v>3.1000000000000014</c:v>
                </c:pt>
                <c:pt idx="152">
                  <c:v>3.2000000000000015</c:v>
                </c:pt>
                <c:pt idx="153">
                  <c:v>3.3000000000000016</c:v>
                </c:pt>
                <c:pt idx="154">
                  <c:v>3.4000000000000017</c:v>
                </c:pt>
                <c:pt idx="155">
                  <c:v>3.5000000000000018</c:v>
                </c:pt>
                <c:pt idx="156">
                  <c:v>3.600000000000002</c:v>
                </c:pt>
                <c:pt idx="157">
                  <c:v>3.700000000000002</c:v>
                </c:pt>
                <c:pt idx="158">
                  <c:v>3.800000000000002</c:v>
                </c:pt>
                <c:pt idx="159">
                  <c:v>3.900000000000002</c:v>
                </c:pt>
                <c:pt idx="160">
                  <c:v>4.000000000000002</c:v>
                </c:pt>
                <c:pt idx="161">
                  <c:v>4.100000000000001</c:v>
                </c:pt>
                <c:pt idx="162">
                  <c:v>4.200000000000001</c:v>
                </c:pt>
                <c:pt idx="163">
                  <c:v>4.300000000000001</c:v>
                </c:pt>
                <c:pt idx="164">
                  <c:v>4.4</c:v>
                </c:pt>
                <c:pt idx="165">
                  <c:v>4.5</c:v>
                </c:pt>
                <c:pt idx="166">
                  <c:v>4.6</c:v>
                </c:pt>
                <c:pt idx="167">
                  <c:v>4.699999999999999</c:v>
                </c:pt>
                <c:pt idx="168">
                  <c:v>4.799999999999999</c:v>
                </c:pt>
                <c:pt idx="169">
                  <c:v>4.899999999999999</c:v>
                </c:pt>
                <c:pt idx="170">
                  <c:v>4.999999999999998</c:v>
                </c:pt>
                <c:pt idx="171">
                  <c:v>5.099999999999998</c:v>
                </c:pt>
                <c:pt idx="172">
                  <c:v>5.1999999999999975</c:v>
                </c:pt>
                <c:pt idx="173">
                  <c:v>5.299999999999997</c:v>
                </c:pt>
                <c:pt idx="174">
                  <c:v>5.399999999999997</c:v>
                </c:pt>
                <c:pt idx="175">
                  <c:v>5.4999999999999964</c:v>
                </c:pt>
                <c:pt idx="176">
                  <c:v>5.599999999999996</c:v>
                </c:pt>
                <c:pt idx="177">
                  <c:v>5.699999999999996</c:v>
                </c:pt>
                <c:pt idx="178">
                  <c:v>5.799999999999995</c:v>
                </c:pt>
                <c:pt idx="179">
                  <c:v>5.899999999999995</c:v>
                </c:pt>
                <c:pt idx="180">
                  <c:v>5.999999999999995</c:v>
                </c:pt>
                <c:pt idx="181">
                  <c:v>6.099999999999994</c:v>
                </c:pt>
                <c:pt idx="182">
                  <c:v>6.199999999999994</c:v>
                </c:pt>
                <c:pt idx="183">
                  <c:v>6.299999999999994</c:v>
                </c:pt>
                <c:pt idx="184">
                  <c:v>6.399999999999993</c:v>
                </c:pt>
                <c:pt idx="185">
                  <c:v>6.499999999999993</c:v>
                </c:pt>
                <c:pt idx="186">
                  <c:v>6.5999999999999925</c:v>
                </c:pt>
                <c:pt idx="187">
                  <c:v>6.699999999999992</c:v>
                </c:pt>
                <c:pt idx="188">
                  <c:v>6.799999999999992</c:v>
                </c:pt>
                <c:pt idx="189">
                  <c:v>6.8999999999999915</c:v>
                </c:pt>
                <c:pt idx="190">
                  <c:v>6.999999999999991</c:v>
                </c:pt>
                <c:pt idx="191">
                  <c:v>7.099999999999991</c:v>
                </c:pt>
                <c:pt idx="192">
                  <c:v>7.19999999999999</c:v>
                </c:pt>
                <c:pt idx="193">
                  <c:v>7.29999999999999</c:v>
                </c:pt>
                <c:pt idx="194">
                  <c:v>7.39999999999999</c:v>
                </c:pt>
                <c:pt idx="195">
                  <c:v>7.499999999999989</c:v>
                </c:pt>
                <c:pt idx="196">
                  <c:v>7.599999999999989</c:v>
                </c:pt>
                <c:pt idx="197">
                  <c:v>7.699999999999989</c:v>
                </c:pt>
                <c:pt idx="198">
                  <c:v>7.799999999999988</c:v>
                </c:pt>
                <c:pt idx="199">
                  <c:v>7.899999999999988</c:v>
                </c:pt>
                <c:pt idx="200">
                  <c:v>7.999999999999988</c:v>
                </c:pt>
                <c:pt idx="201">
                  <c:v>8.099999999999987</c:v>
                </c:pt>
                <c:pt idx="202">
                  <c:v>8.199999999999987</c:v>
                </c:pt>
                <c:pt idx="203">
                  <c:v>8.299999999999986</c:v>
                </c:pt>
                <c:pt idx="204">
                  <c:v>8.399999999999986</c:v>
                </c:pt>
                <c:pt idx="205">
                  <c:v>8.499999999999986</c:v>
                </c:pt>
                <c:pt idx="206">
                  <c:v>8.599999999999985</c:v>
                </c:pt>
                <c:pt idx="207">
                  <c:v>8.699999999999985</c:v>
                </c:pt>
                <c:pt idx="208">
                  <c:v>8.799999999999985</c:v>
                </c:pt>
                <c:pt idx="209">
                  <c:v>8.899999999999984</c:v>
                </c:pt>
                <c:pt idx="210">
                  <c:v>8.999999999999984</c:v>
                </c:pt>
                <c:pt idx="211">
                  <c:v>9.099999999999984</c:v>
                </c:pt>
                <c:pt idx="212">
                  <c:v>9.199999999999983</c:v>
                </c:pt>
                <c:pt idx="213">
                  <c:v>9.299999999999983</c:v>
                </c:pt>
                <c:pt idx="214">
                  <c:v>9.399999999999983</c:v>
                </c:pt>
                <c:pt idx="215">
                  <c:v>9.499999999999982</c:v>
                </c:pt>
                <c:pt idx="216">
                  <c:v>9.599999999999982</c:v>
                </c:pt>
                <c:pt idx="217">
                  <c:v>9.699999999999982</c:v>
                </c:pt>
                <c:pt idx="218">
                  <c:v>9.799999999999981</c:v>
                </c:pt>
                <c:pt idx="219">
                  <c:v>9.89999999999998</c:v>
                </c:pt>
                <c:pt idx="220">
                  <c:v>9.99999999999998</c:v>
                </c:pt>
                <c:pt idx="221">
                  <c:v>10.09999999999998</c:v>
                </c:pt>
                <c:pt idx="222">
                  <c:v>10.19999999999998</c:v>
                </c:pt>
                <c:pt idx="223">
                  <c:v>10.29999999999998</c:v>
                </c:pt>
                <c:pt idx="224">
                  <c:v>10.399999999999979</c:v>
                </c:pt>
                <c:pt idx="225">
                  <c:v>10.499999999999979</c:v>
                </c:pt>
                <c:pt idx="226">
                  <c:v>10.599999999999978</c:v>
                </c:pt>
                <c:pt idx="227">
                  <c:v>10.699999999999978</c:v>
                </c:pt>
                <c:pt idx="228">
                  <c:v>10.799999999999978</c:v>
                </c:pt>
                <c:pt idx="229">
                  <c:v>10.899999999999977</c:v>
                </c:pt>
                <c:pt idx="230">
                  <c:v>10.999999999999977</c:v>
                </c:pt>
                <c:pt idx="231">
                  <c:v>11.099999999999977</c:v>
                </c:pt>
                <c:pt idx="232">
                  <c:v>11.199999999999976</c:v>
                </c:pt>
                <c:pt idx="233">
                  <c:v>11.299999999999976</c:v>
                </c:pt>
                <c:pt idx="234">
                  <c:v>11.399999999999975</c:v>
                </c:pt>
                <c:pt idx="235">
                  <c:v>11.499999999999975</c:v>
                </c:pt>
                <c:pt idx="236">
                  <c:v>11.599999999999975</c:v>
                </c:pt>
                <c:pt idx="237">
                  <c:v>11.699999999999974</c:v>
                </c:pt>
                <c:pt idx="238">
                  <c:v>11.799999999999974</c:v>
                </c:pt>
                <c:pt idx="239">
                  <c:v>11.899999999999974</c:v>
                </c:pt>
                <c:pt idx="240">
                  <c:v>11.999999999999973</c:v>
                </c:pt>
              </c:numCache>
            </c:numRef>
          </c:xVal>
          <c:yVal>
            <c:numRef>
              <c:f>'[1]Лист2'!$B$24:$B$264</c:f>
              <c:numCache>
                <c:ptCount val="241"/>
                <c:pt idx="0">
                  <c:v>4</c:v>
                </c:pt>
                <c:pt idx="1">
                  <c:v>4.132777777777777</c:v>
                </c:pt>
                <c:pt idx="2">
                  <c:v>4.264444444444444</c:v>
                </c:pt>
                <c:pt idx="3">
                  <c:v>4.395</c:v>
                </c:pt>
                <c:pt idx="4">
                  <c:v>4.524444444444443</c:v>
                </c:pt>
                <c:pt idx="5">
                  <c:v>4.652777777777777</c:v>
                </c:pt>
                <c:pt idx="6">
                  <c:v>4.7799999999999985</c:v>
                </c:pt>
                <c:pt idx="7">
                  <c:v>4.906111111111109</c:v>
                </c:pt>
                <c:pt idx="8">
                  <c:v>5.031111111111108</c:v>
                </c:pt>
                <c:pt idx="9">
                  <c:v>5.154999999999997</c:v>
                </c:pt>
                <c:pt idx="10">
                  <c:v>5.277777777777773</c:v>
                </c:pt>
                <c:pt idx="11">
                  <c:v>5.39944444444444</c:v>
                </c:pt>
                <c:pt idx="12">
                  <c:v>5.519999999999996</c:v>
                </c:pt>
                <c:pt idx="13">
                  <c:v>5.63944444444444</c:v>
                </c:pt>
                <c:pt idx="14">
                  <c:v>5.757777777777773</c:v>
                </c:pt>
                <c:pt idx="15">
                  <c:v>5.874999999999994</c:v>
                </c:pt>
                <c:pt idx="16">
                  <c:v>5.991111111111104</c:v>
                </c:pt>
                <c:pt idx="17">
                  <c:v>6.106111111111104</c:v>
                </c:pt>
                <c:pt idx="18">
                  <c:v>6.219999999999993</c:v>
                </c:pt>
                <c:pt idx="19">
                  <c:v>6.33277777777777</c:v>
                </c:pt>
                <c:pt idx="20">
                  <c:v>6.444444444444437</c:v>
                </c:pt>
                <c:pt idx="21">
                  <c:v>6.554999999999992</c:v>
                </c:pt>
                <c:pt idx="22">
                  <c:v>6.664444444444436</c:v>
                </c:pt>
                <c:pt idx="23">
                  <c:v>6.772777777777769</c:v>
                </c:pt>
                <c:pt idx="24">
                  <c:v>6.879999999999991</c:v>
                </c:pt>
                <c:pt idx="25">
                  <c:v>6.986111111111102</c:v>
                </c:pt>
                <c:pt idx="26">
                  <c:v>7.091111111111102</c:v>
                </c:pt>
                <c:pt idx="27">
                  <c:v>7.1949999999999905</c:v>
                </c:pt>
                <c:pt idx="28">
                  <c:v>7.2977777777777675</c:v>
                </c:pt>
                <c:pt idx="29">
                  <c:v>7.399444444444434</c:v>
                </c:pt>
                <c:pt idx="30">
                  <c:v>7.499999999999989</c:v>
                </c:pt>
                <c:pt idx="31">
                  <c:v>7.599444444444434</c:v>
                </c:pt>
                <c:pt idx="32">
                  <c:v>7.697777777777767</c:v>
                </c:pt>
                <c:pt idx="33">
                  <c:v>7.794999999999988</c:v>
                </c:pt>
                <c:pt idx="34">
                  <c:v>7.891111111111099</c:v>
                </c:pt>
                <c:pt idx="35">
                  <c:v>7.986111111111099</c:v>
                </c:pt>
                <c:pt idx="36">
                  <c:v>8.079999999999988</c:v>
                </c:pt>
                <c:pt idx="37">
                  <c:v>8.172777777777766</c:v>
                </c:pt>
                <c:pt idx="38">
                  <c:v>8.264444444444432</c:v>
                </c:pt>
                <c:pt idx="39">
                  <c:v>8.354999999999988</c:v>
                </c:pt>
                <c:pt idx="40">
                  <c:v>8.444444444444432</c:v>
                </c:pt>
                <c:pt idx="41">
                  <c:v>8.532777777777765</c:v>
                </c:pt>
                <c:pt idx="42">
                  <c:v>8.619999999999987</c:v>
                </c:pt>
                <c:pt idx="43">
                  <c:v>8.706111111111099</c:v>
                </c:pt>
                <c:pt idx="44">
                  <c:v>8.791111111111098</c:v>
                </c:pt>
                <c:pt idx="45">
                  <c:v>8.874999999999986</c:v>
                </c:pt>
                <c:pt idx="46">
                  <c:v>8.957777777777764</c:v>
                </c:pt>
                <c:pt idx="47">
                  <c:v>9.039444444444431</c:v>
                </c:pt>
                <c:pt idx="48">
                  <c:v>9.119999999999987</c:v>
                </c:pt>
                <c:pt idx="49">
                  <c:v>9.199444444444431</c:v>
                </c:pt>
                <c:pt idx="50">
                  <c:v>9.277777777777764</c:v>
                </c:pt>
                <c:pt idx="51">
                  <c:v>9.354999999999986</c:v>
                </c:pt>
                <c:pt idx="52">
                  <c:v>9.431111111111097</c:v>
                </c:pt>
                <c:pt idx="53">
                  <c:v>9.506111111111098</c:v>
                </c:pt>
                <c:pt idx="54">
                  <c:v>9.579999999999986</c:v>
                </c:pt>
                <c:pt idx="55">
                  <c:v>9.652777777777764</c:v>
                </c:pt>
                <c:pt idx="56">
                  <c:v>9.72444444444443</c:v>
                </c:pt>
                <c:pt idx="57">
                  <c:v>9.794999999999986</c:v>
                </c:pt>
                <c:pt idx="58">
                  <c:v>9.86444444444443</c:v>
                </c:pt>
                <c:pt idx="59">
                  <c:v>9.932777777777764</c:v>
                </c:pt>
                <c:pt idx="60">
                  <c:v>9.999999999999986</c:v>
                </c:pt>
                <c:pt idx="61">
                  <c:v>10.066111111111097</c:v>
                </c:pt>
                <c:pt idx="62">
                  <c:v>10.131111111111096</c:v>
                </c:pt>
                <c:pt idx="63">
                  <c:v>10.194999999999986</c:v>
                </c:pt>
                <c:pt idx="64">
                  <c:v>10.257777777777763</c:v>
                </c:pt>
                <c:pt idx="65">
                  <c:v>10.31944444444443</c:v>
                </c:pt>
                <c:pt idx="66">
                  <c:v>10.379999999999987</c:v>
                </c:pt>
                <c:pt idx="67">
                  <c:v>10.43944444444443</c:v>
                </c:pt>
                <c:pt idx="68">
                  <c:v>10.497777777777763</c:v>
                </c:pt>
                <c:pt idx="69">
                  <c:v>10.554999999999986</c:v>
                </c:pt>
                <c:pt idx="70">
                  <c:v>10.611111111111097</c:v>
                </c:pt>
                <c:pt idx="71">
                  <c:v>10.666111111111098</c:v>
                </c:pt>
                <c:pt idx="72">
                  <c:v>10.719999999999986</c:v>
                </c:pt>
                <c:pt idx="73">
                  <c:v>10.772777777777764</c:v>
                </c:pt>
                <c:pt idx="74">
                  <c:v>10.824444444444431</c:v>
                </c:pt>
                <c:pt idx="75">
                  <c:v>10.874999999999986</c:v>
                </c:pt>
                <c:pt idx="76">
                  <c:v>10.92444444444443</c:v>
                </c:pt>
                <c:pt idx="77">
                  <c:v>10.972777777777765</c:v>
                </c:pt>
                <c:pt idx="78">
                  <c:v>11.019999999999987</c:v>
                </c:pt>
                <c:pt idx="79">
                  <c:v>11.066111111111098</c:v>
                </c:pt>
                <c:pt idx="80">
                  <c:v>11.111111111111098</c:v>
                </c:pt>
                <c:pt idx="81">
                  <c:v>11.154999999999987</c:v>
                </c:pt>
                <c:pt idx="82">
                  <c:v>11.197777777777766</c:v>
                </c:pt>
                <c:pt idx="83">
                  <c:v>11.239444444444432</c:v>
                </c:pt>
                <c:pt idx="84">
                  <c:v>11.279999999999989</c:v>
                </c:pt>
                <c:pt idx="85">
                  <c:v>11.319444444444434</c:v>
                </c:pt>
                <c:pt idx="86">
                  <c:v>11.357777777777768</c:v>
                </c:pt>
                <c:pt idx="87">
                  <c:v>11.394999999999989</c:v>
                </c:pt>
                <c:pt idx="88">
                  <c:v>11.4311111111111</c:v>
                </c:pt>
                <c:pt idx="89">
                  <c:v>11.466111111111102</c:v>
                </c:pt>
                <c:pt idx="90">
                  <c:v>11.499999999999991</c:v>
                </c:pt>
                <c:pt idx="91">
                  <c:v>11.532777777777769</c:v>
                </c:pt>
                <c:pt idx="92">
                  <c:v>11.564444444444437</c:v>
                </c:pt>
                <c:pt idx="93">
                  <c:v>11.594999999999992</c:v>
                </c:pt>
                <c:pt idx="94">
                  <c:v>11.624444444444437</c:v>
                </c:pt>
                <c:pt idx="95">
                  <c:v>11.65277777777777</c:v>
                </c:pt>
                <c:pt idx="96">
                  <c:v>11.679999999999993</c:v>
                </c:pt>
                <c:pt idx="97">
                  <c:v>11.706111111111104</c:v>
                </c:pt>
                <c:pt idx="98">
                  <c:v>11.731111111111105</c:v>
                </c:pt>
                <c:pt idx="99">
                  <c:v>11.754999999999994</c:v>
                </c:pt>
                <c:pt idx="100">
                  <c:v>11.777777777777771</c:v>
                </c:pt>
                <c:pt idx="101">
                  <c:v>11.79944444444444</c:v>
                </c:pt>
                <c:pt idx="102">
                  <c:v>11.819999999999995</c:v>
                </c:pt>
                <c:pt idx="103">
                  <c:v>11.839444444444439</c:v>
                </c:pt>
                <c:pt idx="104">
                  <c:v>11.857777777777773</c:v>
                </c:pt>
                <c:pt idx="105">
                  <c:v>11.874999999999996</c:v>
                </c:pt>
                <c:pt idx="106">
                  <c:v>11.891111111111107</c:v>
                </c:pt>
                <c:pt idx="107">
                  <c:v>11.906111111111107</c:v>
                </c:pt>
                <c:pt idx="108">
                  <c:v>11.919999999999996</c:v>
                </c:pt>
                <c:pt idx="109">
                  <c:v>11.932777777777774</c:v>
                </c:pt>
                <c:pt idx="110">
                  <c:v>11.944444444444441</c:v>
                </c:pt>
                <c:pt idx="111">
                  <c:v>11.954999999999998</c:v>
                </c:pt>
                <c:pt idx="112">
                  <c:v>11.964444444444442</c:v>
                </c:pt>
                <c:pt idx="113">
                  <c:v>11.972777777777775</c:v>
                </c:pt>
                <c:pt idx="114">
                  <c:v>11.979999999999999</c:v>
                </c:pt>
                <c:pt idx="115">
                  <c:v>11.986111111111109</c:v>
                </c:pt>
                <c:pt idx="116">
                  <c:v>11.99111111111111</c:v>
                </c:pt>
                <c:pt idx="117">
                  <c:v>11.995</c:v>
                </c:pt>
                <c:pt idx="118">
                  <c:v>11.997777777777777</c:v>
                </c:pt>
                <c:pt idx="119">
                  <c:v>11.999444444444444</c:v>
                </c:pt>
                <c:pt idx="120">
                  <c:v>12</c:v>
                </c:pt>
                <c:pt idx="121">
                  <c:v>11.999444444444444</c:v>
                </c:pt>
                <c:pt idx="122">
                  <c:v>11.997777777777777</c:v>
                </c:pt>
                <c:pt idx="123">
                  <c:v>11.995</c:v>
                </c:pt>
                <c:pt idx="124">
                  <c:v>11.991111111111111</c:v>
                </c:pt>
                <c:pt idx="125">
                  <c:v>11.98611111111111</c:v>
                </c:pt>
                <c:pt idx="126">
                  <c:v>11.98</c:v>
                </c:pt>
                <c:pt idx="127">
                  <c:v>11.972777777777777</c:v>
                </c:pt>
                <c:pt idx="128">
                  <c:v>11.964444444444444</c:v>
                </c:pt>
                <c:pt idx="129">
                  <c:v>11.955</c:v>
                </c:pt>
                <c:pt idx="130">
                  <c:v>11.944444444444445</c:v>
                </c:pt>
                <c:pt idx="131">
                  <c:v>11.932777777777778</c:v>
                </c:pt>
                <c:pt idx="132">
                  <c:v>11.92</c:v>
                </c:pt>
                <c:pt idx="133">
                  <c:v>11.90611111111111</c:v>
                </c:pt>
                <c:pt idx="134">
                  <c:v>11.891111111111112</c:v>
                </c:pt>
                <c:pt idx="135">
                  <c:v>11.875</c:v>
                </c:pt>
                <c:pt idx="136">
                  <c:v>11.857777777777777</c:v>
                </c:pt>
                <c:pt idx="137">
                  <c:v>11.839444444444444</c:v>
                </c:pt>
                <c:pt idx="138">
                  <c:v>11.82</c:v>
                </c:pt>
                <c:pt idx="139">
                  <c:v>11.799444444444445</c:v>
                </c:pt>
                <c:pt idx="140">
                  <c:v>11.777777777777779</c:v>
                </c:pt>
                <c:pt idx="141">
                  <c:v>11.754999999999999</c:v>
                </c:pt>
                <c:pt idx="142">
                  <c:v>11.731111111111112</c:v>
                </c:pt>
                <c:pt idx="143">
                  <c:v>11.706111111111111</c:v>
                </c:pt>
                <c:pt idx="144">
                  <c:v>11.68</c:v>
                </c:pt>
                <c:pt idx="145">
                  <c:v>11.652777777777777</c:v>
                </c:pt>
                <c:pt idx="146">
                  <c:v>11.624444444444444</c:v>
                </c:pt>
                <c:pt idx="147">
                  <c:v>11.594999999999999</c:v>
                </c:pt>
                <c:pt idx="148">
                  <c:v>11.564444444444444</c:v>
                </c:pt>
                <c:pt idx="149">
                  <c:v>11.532777777777778</c:v>
                </c:pt>
                <c:pt idx="150">
                  <c:v>11.5</c:v>
                </c:pt>
                <c:pt idx="151">
                  <c:v>11.466111111111111</c:v>
                </c:pt>
                <c:pt idx="152">
                  <c:v>11.431111111111111</c:v>
                </c:pt>
                <c:pt idx="153">
                  <c:v>11.395</c:v>
                </c:pt>
                <c:pt idx="154">
                  <c:v>11.357777777777777</c:v>
                </c:pt>
                <c:pt idx="155">
                  <c:v>11.319444444444443</c:v>
                </c:pt>
                <c:pt idx="156">
                  <c:v>11.28</c:v>
                </c:pt>
                <c:pt idx="157">
                  <c:v>11.239444444444445</c:v>
                </c:pt>
                <c:pt idx="158">
                  <c:v>11.197777777777777</c:v>
                </c:pt>
                <c:pt idx="159">
                  <c:v>11.155</c:v>
                </c:pt>
                <c:pt idx="160">
                  <c:v>11.11111111111111</c:v>
                </c:pt>
                <c:pt idx="161">
                  <c:v>11.06611111111111</c:v>
                </c:pt>
                <c:pt idx="162">
                  <c:v>11.02</c:v>
                </c:pt>
                <c:pt idx="163">
                  <c:v>10.972777777777777</c:v>
                </c:pt>
                <c:pt idx="164">
                  <c:v>10.924444444444445</c:v>
                </c:pt>
                <c:pt idx="165">
                  <c:v>10.875</c:v>
                </c:pt>
                <c:pt idx="166">
                  <c:v>10.824444444444445</c:v>
                </c:pt>
                <c:pt idx="167">
                  <c:v>10.772777777777778</c:v>
                </c:pt>
                <c:pt idx="168">
                  <c:v>10.72</c:v>
                </c:pt>
                <c:pt idx="169">
                  <c:v>10.666111111111112</c:v>
                </c:pt>
                <c:pt idx="170">
                  <c:v>10.611111111111112</c:v>
                </c:pt>
                <c:pt idx="171">
                  <c:v>10.555000000000001</c:v>
                </c:pt>
                <c:pt idx="172">
                  <c:v>10.49777777777778</c:v>
                </c:pt>
                <c:pt idx="173">
                  <c:v>10.439444444444446</c:v>
                </c:pt>
                <c:pt idx="174">
                  <c:v>10.380000000000003</c:v>
                </c:pt>
                <c:pt idx="175">
                  <c:v>10.319444444444446</c:v>
                </c:pt>
                <c:pt idx="176">
                  <c:v>10.25777777777778</c:v>
                </c:pt>
                <c:pt idx="177">
                  <c:v>10.195000000000002</c:v>
                </c:pt>
                <c:pt idx="178">
                  <c:v>10.131111111111114</c:v>
                </c:pt>
                <c:pt idx="179">
                  <c:v>10.066111111111114</c:v>
                </c:pt>
                <c:pt idx="180">
                  <c:v>10.000000000000004</c:v>
                </c:pt>
                <c:pt idx="181">
                  <c:v>9.932777777777781</c:v>
                </c:pt>
                <c:pt idx="182">
                  <c:v>9.864444444444448</c:v>
                </c:pt>
                <c:pt idx="183">
                  <c:v>9.795000000000005</c:v>
                </c:pt>
                <c:pt idx="184">
                  <c:v>9.72444444444445</c:v>
                </c:pt>
                <c:pt idx="185">
                  <c:v>9.652777777777782</c:v>
                </c:pt>
                <c:pt idx="186">
                  <c:v>9.580000000000005</c:v>
                </c:pt>
                <c:pt idx="187">
                  <c:v>9.506111111111117</c:v>
                </c:pt>
                <c:pt idx="188">
                  <c:v>9.431111111111118</c:v>
                </c:pt>
                <c:pt idx="189">
                  <c:v>9.355000000000008</c:v>
                </c:pt>
                <c:pt idx="190">
                  <c:v>9.277777777777786</c:v>
                </c:pt>
                <c:pt idx="191">
                  <c:v>9.199444444444453</c:v>
                </c:pt>
                <c:pt idx="192">
                  <c:v>9.120000000000008</c:v>
                </c:pt>
                <c:pt idx="193">
                  <c:v>9.039444444444452</c:v>
                </c:pt>
                <c:pt idx="194">
                  <c:v>8.957777777777785</c:v>
                </c:pt>
                <c:pt idx="195">
                  <c:v>8.875000000000009</c:v>
                </c:pt>
                <c:pt idx="196">
                  <c:v>8.791111111111121</c:v>
                </c:pt>
                <c:pt idx="197">
                  <c:v>8.70611111111112</c:v>
                </c:pt>
                <c:pt idx="198">
                  <c:v>8.62000000000001</c:v>
                </c:pt>
                <c:pt idx="199">
                  <c:v>8.532777777777788</c:v>
                </c:pt>
                <c:pt idx="200">
                  <c:v>8.444444444444455</c:v>
                </c:pt>
                <c:pt idx="201">
                  <c:v>8.355000000000011</c:v>
                </c:pt>
                <c:pt idx="202">
                  <c:v>8.264444444444457</c:v>
                </c:pt>
                <c:pt idx="203">
                  <c:v>8.17277777777779</c:v>
                </c:pt>
                <c:pt idx="204">
                  <c:v>8.080000000000013</c:v>
                </c:pt>
                <c:pt idx="205">
                  <c:v>7.986111111111125</c:v>
                </c:pt>
                <c:pt idx="206">
                  <c:v>7.891111111111125</c:v>
                </c:pt>
                <c:pt idx="207">
                  <c:v>7.795000000000014</c:v>
                </c:pt>
                <c:pt idx="208">
                  <c:v>7.697777777777793</c:v>
                </c:pt>
                <c:pt idx="209">
                  <c:v>7.59944444444446</c:v>
                </c:pt>
                <c:pt idx="210">
                  <c:v>7.500000000000016</c:v>
                </c:pt>
                <c:pt idx="211">
                  <c:v>7.399444444444462</c:v>
                </c:pt>
                <c:pt idx="212">
                  <c:v>7.297777777777795</c:v>
                </c:pt>
                <c:pt idx="213">
                  <c:v>7.195000000000018</c:v>
                </c:pt>
                <c:pt idx="214">
                  <c:v>7.09111111111113</c:v>
                </c:pt>
                <c:pt idx="215">
                  <c:v>6.98611111111113</c:v>
                </c:pt>
                <c:pt idx="216">
                  <c:v>6.880000000000019</c:v>
                </c:pt>
                <c:pt idx="217">
                  <c:v>6.772777777777797</c:v>
                </c:pt>
                <c:pt idx="218">
                  <c:v>6.664444444444465</c:v>
                </c:pt>
                <c:pt idx="219">
                  <c:v>6.555000000000021</c:v>
                </c:pt>
                <c:pt idx="220">
                  <c:v>6.444444444444467</c:v>
                </c:pt>
                <c:pt idx="221">
                  <c:v>6.3327777777778005</c:v>
                </c:pt>
                <c:pt idx="222">
                  <c:v>6.220000000000024</c:v>
                </c:pt>
                <c:pt idx="223">
                  <c:v>6.106111111111135</c:v>
                </c:pt>
                <c:pt idx="224">
                  <c:v>5.9911111111111355</c:v>
                </c:pt>
                <c:pt idx="225">
                  <c:v>5.875000000000026</c:v>
                </c:pt>
                <c:pt idx="226">
                  <c:v>5.757777777777804</c:v>
                </c:pt>
                <c:pt idx="227">
                  <c:v>5.639444444444472</c:v>
                </c:pt>
                <c:pt idx="228">
                  <c:v>5.520000000000027</c:v>
                </c:pt>
                <c:pt idx="229">
                  <c:v>5.399444444444472</c:v>
                </c:pt>
                <c:pt idx="230">
                  <c:v>5.277777777777807</c:v>
                </c:pt>
                <c:pt idx="231">
                  <c:v>5.15500000000003</c:v>
                </c:pt>
                <c:pt idx="232">
                  <c:v>5.031111111111141</c:v>
                </c:pt>
                <c:pt idx="233">
                  <c:v>4.906111111111142</c:v>
                </c:pt>
                <c:pt idx="234">
                  <c:v>4.780000000000031</c:v>
                </c:pt>
                <c:pt idx="235">
                  <c:v>4.65277777777781</c:v>
                </c:pt>
                <c:pt idx="236">
                  <c:v>4.524444444444478</c:v>
                </c:pt>
                <c:pt idx="237">
                  <c:v>4.395000000000034</c:v>
                </c:pt>
                <c:pt idx="238">
                  <c:v>4.264444444444479</c:v>
                </c:pt>
                <c:pt idx="239">
                  <c:v>4.132777777777812</c:v>
                </c:pt>
                <c:pt idx="240">
                  <c:v>4.0000000000000355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'[1]Лист2'!$C$23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'[1]Лист2'!$A$24:$A$264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0</c:v>
                </c:pt>
                <c:pt idx="121">
                  <c:v>0.1</c:v>
                </c:pt>
                <c:pt idx="122">
                  <c:v>0.2</c:v>
                </c:pt>
                <c:pt idx="123">
                  <c:v>0.30000000000000004</c:v>
                </c:pt>
                <c:pt idx="124">
                  <c:v>0.4</c:v>
                </c:pt>
                <c:pt idx="125">
                  <c:v>0.5</c:v>
                </c:pt>
                <c:pt idx="126">
                  <c:v>0.6</c:v>
                </c:pt>
                <c:pt idx="127">
                  <c:v>0.7</c:v>
                </c:pt>
                <c:pt idx="128">
                  <c:v>0.7999999999999999</c:v>
                </c:pt>
                <c:pt idx="129">
                  <c:v>0.8999999999999999</c:v>
                </c:pt>
                <c:pt idx="130">
                  <c:v>0.9999999999999999</c:v>
                </c:pt>
                <c:pt idx="131">
                  <c:v>1.0999999999999999</c:v>
                </c:pt>
                <c:pt idx="132">
                  <c:v>1.2</c:v>
                </c:pt>
                <c:pt idx="133">
                  <c:v>1.3</c:v>
                </c:pt>
                <c:pt idx="134">
                  <c:v>1.4000000000000001</c:v>
                </c:pt>
                <c:pt idx="135">
                  <c:v>1.5000000000000002</c:v>
                </c:pt>
                <c:pt idx="136">
                  <c:v>1.6000000000000003</c:v>
                </c:pt>
                <c:pt idx="137">
                  <c:v>1.7000000000000004</c:v>
                </c:pt>
                <c:pt idx="138">
                  <c:v>1.8000000000000005</c:v>
                </c:pt>
                <c:pt idx="139">
                  <c:v>1.9000000000000006</c:v>
                </c:pt>
                <c:pt idx="140">
                  <c:v>2.0000000000000004</c:v>
                </c:pt>
                <c:pt idx="141">
                  <c:v>2.1000000000000005</c:v>
                </c:pt>
                <c:pt idx="142">
                  <c:v>2.2000000000000006</c:v>
                </c:pt>
                <c:pt idx="143">
                  <c:v>2.3000000000000007</c:v>
                </c:pt>
                <c:pt idx="144">
                  <c:v>2.400000000000001</c:v>
                </c:pt>
                <c:pt idx="145">
                  <c:v>2.500000000000001</c:v>
                </c:pt>
                <c:pt idx="146">
                  <c:v>2.600000000000001</c:v>
                </c:pt>
                <c:pt idx="147">
                  <c:v>2.700000000000001</c:v>
                </c:pt>
                <c:pt idx="148">
                  <c:v>2.800000000000001</c:v>
                </c:pt>
                <c:pt idx="149">
                  <c:v>2.9000000000000012</c:v>
                </c:pt>
                <c:pt idx="150">
                  <c:v>3.0000000000000013</c:v>
                </c:pt>
                <c:pt idx="151">
                  <c:v>3.1000000000000014</c:v>
                </c:pt>
                <c:pt idx="152">
                  <c:v>3.2000000000000015</c:v>
                </c:pt>
                <c:pt idx="153">
                  <c:v>3.3000000000000016</c:v>
                </c:pt>
                <c:pt idx="154">
                  <c:v>3.4000000000000017</c:v>
                </c:pt>
                <c:pt idx="155">
                  <c:v>3.5000000000000018</c:v>
                </c:pt>
                <c:pt idx="156">
                  <c:v>3.600000000000002</c:v>
                </c:pt>
                <c:pt idx="157">
                  <c:v>3.700000000000002</c:v>
                </c:pt>
                <c:pt idx="158">
                  <c:v>3.800000000000002</c:v>
                </c:pt>
                <c:pt idx="159">
                  <c:v>3.900000000000002</c:v>
                </c:pt>
                <c:pt idx="160">
                  <c:v>4.000000000000002</c:v>
                </c:pt>
                <c:pt idx="161">
                  <c:v>4.100000000000001</c:v>
                </c:pt>
                <c:pt idx="162">
                  <c:v>4.200000000000001</c:v>
                </c:pt>
                <c:pt idx="163">
                  <c:v>4.300000000000001</c:v>
                </c:pt>
                <c:pt idx="164">
                  <c:v>4.4</c:v>
                </c:pt>
                <c:pt idx="165">
                  <c:v>4.5</c:v>
                </c:pt>
                <c:pt idx="166">
                  <c:v>4.6</c:v>
                </c:pt>
                <c:pt idx="167">
                  <c:v>4.699999999999999</c:v>
                </c:pt>
                <c:pt idx="168">
                  <c:v>4.799999999999999</c:v>
                </c:pt>
                <c:pt idx="169">
                  <c:v>4.899999999999999</c:v>
                </c:pt>
                <c:pt idx="170">
                  <c:v>4.999999999999998</c:v>
                </c:pt>
                <c:pt idx="171">
                  <c:v>5.099999999999998</c:v>
                </c:pt>
                <c:pt idx="172">
                  <c:v>5.1999999999999975</c:v>
                </c:pt>
                <c:pt idx="173">
                  <c:v>5.299999999999997</c:v>
                </c:pt>
                <c:pt idx="174">
                  <c:v>5.399999999999997</c:v>
                </c:pt>
                <c:pt idx="175">
                  <c:v>5.4999999999999964</c:v>
                </c:pt>
                <c:pt idx="176">
                  <c:v>5.599999999999996</c:v>
                </c:pt>
                <c:pt idx="177">
                  <c:v>5.699999999999996</c:v>
                </c:pt>
                <c:pt idx="178">
                  <c:v>5.799999999999995</c:v>
                </c:pt>
                <c:pt idx="179">
                  <c:v>5.899999999999995</c:v>
                </c:pt>
                <c:pt idx="180">
                  <c:v>5.999999999999995</c:v>
                </c:pt>
                <c:pt idx="181">
                  <c:v>6.099999999999994</c:v>
                </c:pt>
                <c:pt idx="182">
                  <c:v>6.199999999999994</c:v>
                </c:pt>
                <c:pt idx="183">
                  <c:v>6.299999999999994</c:v>
                </c:pt>
                <c:pt idx="184">
                  <c:v>6.399999999999993</c:v>
                </c:pt>
                <c:pt idx="185">
                  <c:v>6.499999999999993</c:v>
                </c:pt>
                <c:pt idx="186">
                  <c:v>6.5999999999999925</c:v>
                </c:pt>
                <c:pt idx="187">
                  <c:v>6.699999999999992</c:v>
                </c:pt>
                <c:pt idx="188">
                  <c:v>6.799999999999992</c:v>
                </c:pt>
                <c:pt idx="189">
                  <c:v>6.8999999999999915</c:v>
                </c:pt>
                <c:pt idx="190">
                  <c:v>6.999999999999991</c:v>
                </c:pt>
                <c:pt idx="191">
                  <c:v>7.099999999999991</c:v>
                </c:pt>
                <c:pt idx="192">
                  <c:v>7.19999999999999</c:v>
                </c:pt>
                <c:pt idx="193">
                  <c:v>7.29999999999999</c:v>
                </c:pt>
                <c:pt idx="194">
                  <c:v>7.39999999999999</c:v>
                </c:pt>
                <c:pt idx="195">
                  <c:v>7.499999999999989</c:v>
                </c:pt>
                <c:pt idx="196">
                  <c:v>7.599999999999989</c:v>
                </c:pt>
                <c:pt idx="197">
                  <c:v>7.699999999999989</c:v>
                </c:pt>
                <c:pt idx="198">
                  <c:v>7.799999999999988</c:v>
                </c:pt>
                <c:pt idx="199">
                  <c:v>7.899999999999988</c:v>
                </c:pt>
                <c:pt idx="200">
                  <c:v>7.999999999999988</c:v>
                </c:pt>
                <c:pt idx="201">
                  <c:v>8.099999999999987</c:v>
                </c:pt>
                <c:pt idx="202">
                  <c:v>8.199999999999987</c:v>
                </c:pt>
                <c:pt idx="203">
                  <c:v>8.299999999999986</c:v>
                </c:pt>
                <c:pt idx="204">
                  <c:v>8.399999999999986</c:v>
                </c:pt>
                <c:pt idx="205">
                  <c:v>8.499999999999986</c:v>
                </c:pt>
                <c:pt idx="206">
                  <c:v>8.599999999999985</c:v>
                </c:pt>
                <c:pt idx="207">
                  <c:v>8.699999999999985</c:v>
                </c:pt>
                <c:pt idx="208">
                  <c:v>8.799999999999985</c:v>
                </c:pt>
                <c:pt idx="209">
                  <c:v>8.899999999999984</c:v>
                </c:pt>
                <c:pt idx="210">
                  <c:v>8.999999999999984</c:v>
                </c:pt>
                <c:pt idx="211">
                  <c:v>9.099999999999984</c:v>
                </c:pt>
                <c:pt idx="212">
                  <c:v>9.199999999999983</c:v>
                </c:pt>
                <c:pt idx="213">
                  <c:v>9.299999999999983</c:v>
                </c:pt>
                <c:pt idx="214">
                  <c:v>9.399999999999983</c:v>
                </c:pt>
                <c:pt idx="215">
                  <c:v>9.499999999999982</c:v>
                </c:pt>
                <c:pt idx="216">
                  <c:v>9.599999999999982</c:v>
                </c:pt>
                <c:pt idx="217">
                  <c:v>9.699999999999982</c:v>
                </c:pt>
                <c:pt idx="218">
                  <c:v>9.799999999999981</c:v>
                </c:pt>
                <c:pt idx="219">
                  <c:v>9.89999999999998</c:v>
                </c:pt>
                <c:pt idx="220">
                  <c:v>9.99999999999998</c:v>
                </c:pt>
                <c:pt idx="221">
                  <c:v>10.09999999999998</c:v>
                </c:pt>
                <c:pt idx="222">
                  <c:v>10.19999999999998</c:v>
                </c:pt>
                <c:pt idx="223">
                  <c:v>10.29999999999998</c:v>
                </c:pt>
                <c:pt idx="224">
                  <c:v>10.399999999999979</c:v>
                </c:pt>
                <c:pt idx="225">
                  <c:v>10.499999999999979</c:v>
                </c:pt>
                <c:pt idx="226">
                  <c:v>10.599999999999978</c:v>
                </c:pt>
                <c:pt idx="227">
                  <c:v>10.699999999999978</c:v>
                </c:pt>
                <c:pt idx="228">
                  <c:v>10.799999999999978</c:v>
                </c:pt>
                <c:pt idx="229">
                  <c:v>10.899999999999977</c:v>
                </c:pt>
                <c:pt idx="230">
                  <c:v>10.999999999999977</c:v>
                </c:pt>
                <c:pt idx="231">
                  <c:v>11.099999999999977</c:v>
                </c:pt>
                <c:pt idx="232">
                  <c:v>11.199999999999976</c:v>
                </c:pt>
                <c:pt idx="233">
                  <c:v>11.299999999999976</c:v>
                </c:pt>
                <c:pt idx="234">
                  <c:v>11.399999999999975</c:v>
                </c:pt>
                <c:pt idx="235">
                  <c:v>11.499999999999975</c:v>
                </c:pt>
                <c:pt idx="236">
                  <c:v>11.599999999999975</c:v>
                </c:pt>
                <c:pt idx="237">
                  <c:v>11.699999999999974</c:v>
                </c:pt>
                <c:pt idx="238">
                  <c:v>11.799999999999974</c:v>
                </c:pt>
                <c:pt idx="239">
                  <c:v>11.899999999999974</c:v>
                </c:pt>
                <c:pt idx="240">
                  <c:v>11.999999999999973</c:v>
                </c:pt>
              </c:numCache>
            </c:numRef>
          </c:xVal>
          <c:yVal>
            <c:numRef>
              <c:f>'[1]Лист2'!$C$24:$C$264</c:f>
              <c:numCache>
                <c:ptCount val="241"/>
                <c:pt idx="80">
                  <c:v>3.9999999999999716</c:v>
                </c:pt>
                <c:pt idx="81">
                  <c:v>4.098749999999972</c:v>
                </c:pt>
                <c:pt idx="82">
                  <c:v>4.194999999999974</c:v>
                </c:pt>
                <c:pt idx="83">
                  <c:v>4.288749999999974</c:v>
                </c:pt>
                <c:pt idx="84">
                  <c:v>4.379999999999975</c:v>
                </c:pt>
                <c:pt idx="85">
                  <c:v>4.468749999999975</c:v>
                </c:pt>
                <c:pt idx="86">
                  <c:v>4.554999999999977</c:v>
                </c:pt>
                <c:pt idx="87">
                  <c:v>4.638749999999977</c:v>
                </c:pt>
                <c:pt idx="88">
                  <c:v>4.7199999999999775</c:v>
                </c:pt>
                <c:pt idx="89">
                  <c:v>4.798749999999979</c:v>
                </c:pt>
                <c:pt idx="90">
                  <c:v>4.87499999999998</c:v>
                </c:pt>
                <c:pt idx="91">
                  <c:v>4.94874999999998</c:v>
                </c:pt>
                <c:pt idx="92">
                  <c:v>5.019999999999981</c:v>
                </c:pt>
                <c:pt idx="93">
                  <c:v>5.0887499999999815</c:v>
                </c:pt>
                <c:pt idx="94">
                  <c:v>5.1549999999999825</c:v>
                </c:pt>
                <c:pt idx="95">
                  <c:v>5.218749999999983</c:v>
                </c:pt>
                <c:pt idx="96">
                  <c:v>5.279999999999983</c:v>
                </c:pt>
                <c:pt idx="97">
                  <c:v>5.338749999999985</c:v>
                </c:pt>
                <c:pt idx="98">
                  <c:v>5.394999999999985</c:v>
                </c:pt>
                <c:pt idx="99">
                  <c:v>5.448749999999986</c:v>
                </c:pt>
                <c:pt idx="100">
                  <c:v>5.499999999999987</c:v>
                </c:pt>
                <c:pt idx="101">
                  <c:v>5.548749999999988</c:v>
                </c:pt>
                <c:pt idx="102">
                  <c:v>5.594999999999988</c:v>
                </c:pt>
                <c:pt idx="103">
                  <c:v>5.638749999999988</c:v>
                </c:pt>
                <c:pt idx="104">
                  <c:v>5.679999999999989</c:v>
                </c:pt>
                <c:pt idx="105">
                  <c:v>5.71874999999999</c:v>
                </c:pt>
                <c:pt idx="106">
                  <c:v>5.754999999999991</c:v>
                </c:pt>
                <c:pt idx="107">
                  <c:v>5.788749999999991</c:v>
                </c:pt>
                <c:pt idx="108">
                  <c:v>5.819999999999992</c:v>
                </c:pt>
                <c:pt idx="109">
                  <c:v>5.848749999999993</c:v>
                </c:pt>
                <c:pt idx="110">
                  <c:v>5.874999999999994</c:v>
                </c:pt>
                <c:pt idx="111">
                  <c:v>5.898749999999994</c:v>
                </c:pt>
                <c:pt idx="112">
                  <c:v>5.919999999999995</c:v>
                </c:pt>
                <c:pt idx="113">
                  <c:v>5.938749999999995</c:v>
                </c:pt>
                <c:pt idx="114">
                  <c:v>5.9549999999999965</c:v>
                </c:pt>
                <c:pt idx="115">
                  <c:v>5.9687499999999964</c:v>
                </c:pt>
                <c:pt idx="116">
                  <c:v>5.979999999999998</c:v>
                </c:pt>
                <c:pt idx="117">
                  <c:v>5.988749999999998</c:v>
                </c:pt>
                <c:pt idx="118">
                  <c:v>5.994999999999998</c:v>
                </c:pt>
                <c:pt idx="119">
                  <c:v>5.998749999999999</c:v>
                </c:pt>
                <c:pt idx="120">
                  <c:v>6</c:v>
                </c:pt>
                <c:pt idx="121">
                  <c:v>5.99875</c:v>
                </c:pt>
                <c:pt idx="122">
                  <c:v>5.995</c:v>
                </c:pt>
                <c:pt idx="123">
                  <c:v>5.98875</c:v>
                </c:pt>
                <c:pt idx="124">
                  <c:v>5.98</c:v>
                </c:pt>
                <c:pt idx="125">
                  <c:v>5.96875</c:v>
                </c:pt>
                <c:pt idx="126">
                  <c:v>5.955</c:v>
                </c:pt>
                <c:pt idx="127">
                  <c:v>5.93875</c:v>
                </c:pt>
                <c:pt idx="128">
                  <c:v>5.92</c:v>
                </c:pt>
                <c:pt idx="129">
                  <c:v>5.89875</c:v>
                </c:pt>
                <c:pt idx="130">
                  <c:v>5.875</c:v>
                </c:pt>
                <c:pt idx="131">
                  <c:v>5.84875</c:v>
                </c:pt>
                <c:pt idx="132">
                  <c:v>5.82</c:v>
                </c:pt>
                <c:pt idx="133">
                  <c:v>5.78875</c:v>
                </c:pt>
                <c:pt idx="134">
                  <c:v>5.755</c:v>
                </c:pt>
                <c:pt idx="135">
                  <c:v>5.71875</c:v>
                </c:pt>
                <c:pt idx="136">
                  <c:v>5.68</c:v>
                </c:pt>
                <c:pt idx="137">
                  <c:v>5.63875</c:v>
                </c:pt>
                <c:pt idx="138">
                  <c:v>5.595</c:v>
                </c:pt>
                <c:pt idx="139">
                  <c:v>5.54875</c:v>
                </c:pt>
                <c:pt idx="140">
                  <c:v>5.5</c:v>
                </c:pt>
                <c:pt idx="141">
                  <c:v>5.4487499999999995</c:v>
                </c:pt>
                <c:pt idx="142">
                  <c:v>5.395</c:v>
                </c:pt>
                <c:pt idx="143">
                  <c:v>5.338749999999999</c:v>
                </c:pt>
                <c:pt idx="144">
                  <c:v>5.279999999999999</c:v>
                </c:pt>
                <c:pt idx="145">
                  <c:v>5.218749999999999</c:v>
                </c:pt>
                <c:pt idx="146">
                  <c:v>5.154999999999999</c:v>
                </c:pt>
                <c:pt idx="147">
                  <c:v>5.088749999999999</c:v>
                </c:pt>
                <c:pt idx="148">
                  <c:v>5.02</c:v>
                </c:pt>
                <c:pt idx="149">
                  <c:v>4.948749999999999</c:v>
                </c:pt>
                <c:pt idx="150">
                  <c:v>4.874999999999999</c:v>
                </c:pt>
                <c:pt idx="151">
                  <c:v>4.798749999999999</c:v>
                </c:pt>
                <c:pt idx="152">
                  <c:v>4.719999999999999</c:v>
                </c:pt>
                <c:pt idx="153">
                  <c:v>4.638749999999998</c:v>
                </c:pt>
                <c:pt idx="154">
                  <c:v>4.554999999999999</c:v>
                </c:pt>
                <c:pt idx="155">
                  <c:v>4.468749999999998</c:v>
                </c:pt>
                <c:pt idx="156">
                  <c:v>4.379999999999998</c:v>
                </c:pt>
                <c:pt idx="157">
                  <c:v>4.2887499999999985</c:v>
                </c:pt>
                <c:pt idx="158">
                  <c:v>4.1949999999999985</c:v>
                </c:pt>
                <c:pt idx="159">
                  <c:v>4.098749999999998</c:v>
                </c:pt>
                <c:pt idx="160">
                  <c:v>3.9999999999999982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'[1]Лист2'!$D$23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'[1]Лист2'!$A$24:$A$264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0</c:v>
                </c:pt>
                <c:pt idx="121">
                  <c:v>0.1</c:v>
                </c:pt>
                <c:pt idx="122">
                  <c:v>0.2</c:v>
                </c:pt>
                <c:pt idx="123">
                  <c:v>0.30000000000000004</c:v>
                </c:pt>
                <c:pt idx="124">
                  <c:v>0.4</c:v>
                </c:pt>
                <c:pt idx="125">
                  <c:v>0.5</c:v>
                </c:pt>
                <c:pt idx="126">
                  <c:v>0.6</c:v>
                </c:pt>
                <c:pt idx="127">
                  <c:v>0.7</c:v>
                </c:pt>
                <c:pt idx="128">
                  <c:v>0.7999999999999999</c:v>
                </c:pt>
                <c:pt idx="129">
                  <c:v>0.8999999999999999</c:v>
                </c:pt>
                <c:pt idx="130">
                  <c:v>0.9999999999999999</c:v>
                </c:pt>
                <c:pt idx="131">
                  <c:v>1.0999999999999999</c:v>
                </c:pt>
                <c:pt idx="132">
                  <c:v>1.2</c:v>
                </c:pt>
                <c:pt idx="133">
                  <c:v>1.3</c:v>
                </c:pt>
                <c:pt idx="134">
                  <c:v>1.4000000000000001</c:v>
                </c:pt>
                <c:pt idx="135">
                  <c:v>1.5000000000000002</c:v>
                </c:pt>
                <c:pt idx="136">
                  <c:v>1.6000000000000003</c:v>
                </c:pt>
                <c:pt idx="137">
                  <c:v>1.7000000000000004</c:v>
                </c:pt>
                <c:pt idx="138">
                  <c:v>1.8000000000000005</c:v>
                </c:pt>
                <c:pt idx="139">
                  <c:v>1.9000000000000006</c:v>
                </c:pt>
                <c:pt idx="140">
                  <c:v>2.0000000000000004</c:v>
                </c:pt>
                <c:pt idx="141">
                  <c:v>2.1000000000000005</c:v>
                </c:pt>
                <c:pt idx="142">
                  <c:v>2.2000000000000006</c:v>
                </c:pt>
                <c:pt idx="143">
                  <c:v>2.3000000000000007</c:v>
                </c:pt>
                <c:pt idx="144">
                  <c:v>2.400000000000001</c:v>
                </c:pt>
                <c:pt idx="145">
                  <c:v>2.500000000000001</c:v>
                </c:pt>
                <c:pt idx="146">
                  <c:v>2.600000000000001</c:v>
                </c:pt>
                <c:pt idx="147">
                  <c:v>2.700000000000001</c:v>
                </c:pt>
                <c:pt idx="148">
                  <c:v>2.800000000000001</c:v>
                </c:pt>
                <c:pt idx="149">
                  <c:v>2.9000000000000012</c:v>
                </c:pt>
                <c:pt idx="150">
                  <c:v>3.0000000000000013</c:v>
                </c:pt>
                <c:pt idx="151">
                  <c:v>3.1000000000000014</c:v>
                </c:pt>
                <c:pt idx="152">
                  <c:v>3.2000000000000015</c:v>
                </c:pt>
                <c:pt idx="153">
                  <c:v>3.3000000000000016</c:v>
                </c:pt>
                <c:pt idx="154">
                  <c:v>3.4000000000000017</c:v>
                </c:pt>
                <c:pt idx="155">
                  <c:v>3.5000000000000018</c:v>
                </c:pt>
                <c:pt idx="156">
                  <c:v>3.600000000000002</c:v>
                </c:pt>
                <c:pt idx="157">
                  <c:v>3.700000000000002</c:v>
                </c:pt>
                <c:pt idx="158">
                  <c:v>3.800000000000002</c:v>
                </c:pt>
                <c:pt idx="159">
                  <c:v>3.900000000000002</c:v>
                </c:pt>
                <c:pt idx="160">
                  <c:v>4.000000000000002</c:v>
                </c:pt>
                <c:pt idx="161">
                  <c:v>4.100000000000001</c:v>
                </c:pt>
                <c:pt idx="162">
                  <c:v>4.200000000000001</c:v>
                </c:pt>
                <c:pt idx="163">
                  <c:v>4.300000000000001</c:v>
                </c:pt>
                <c:pt idx="164">
                  <c:v>4.4</c:v>
                </c:pt>
                <c:pt idx="165">
                  <c:v>4.5</c:v>
                </c:pt>
                <c:pt idx="166">
                  <c:v>4.6</c:v>
                </c:pt>
                <c:pt idx="167">
                  <c:v>4.699999999999999</c:v>
                </c:pt>
                <c:pt idx="168">
                  <c:v>4.799999999999999</c:v>
                </c:pt>
                <c:pt idx="169">
                  <c:v>4.899999999999999</c:v>
                </c:pt>
                <c:pt idx="170">
                  <c:v>4.999999999999998</c:v>
                </c:pt>
                <c:pt idx="171">
                  <c:v>5.099999999999998</c:v>
                </c:pt>
                <c:pt idx="172">
                  <c:v>5.1999999999999975</c:v>
                </c:pt>
                <c:pt idx="173">
                  <c:v>5.299999999999997</c:v>
                </c:pt>
                <c:pt idx="174">
                  <c:v>5.399999999999997</c:v>
                </c:pt>
                <c:pt idx="175">
                  <c:v>5.4999999999999964</c:v>
                </c:pt>
                <c:pt idx="176">
                  <c:v>5.599999999999996</c:v>
                </c:pt>
                <c:pt idx="177">
                  <c:v>5.699999999999996</c:v>
                </c:pt>
                <c:pt idx="178">
                  <c:v>5.799999999999995</c:v>
                </c:pt>
                <c:pt idx="179">
                  <c:v>5.899999999999995</c:v>
                </c:pt>
                <c:pt idx="180">
                  <c:v>5.999999999999995</c:v>
                </c:pt>
                <c:pt idx="181">
                  <c:v>6.099999999999994</c:v>
                </c:pt>
                <c:pt idx="182">
                  <c:v>6.199999999999994</c:v>
                </c:pt>
                <c:pt idx="183">
                  <c:v>6.299999999999994</c:v>
                </c:pt>
                <c:pt idx="184">
                  <c:v>6.399999999999993</c:v>
                </c:pt>
                <c:pt idx="185">
                  <c:v>6.499999999999993</c:v>
                </c:pt>
                <c:pt idx="186">
                  <c:v>6.5999999999999925</c:v>
                </c:pt>
                <c:pt idx="187">
                  <c:v>6.699999999999992</c:v>
                </c:pt>
                <c:pt idx="188">
                  <c:v>6.799999999999992</c:v>
                </c:pt>
                <c:pt idx="189">
                  <c:v>6.8999999999999915</c:v>
                </c:pt>
                <c:pt idx="190">
                  <c:v>6.999999999999991</c:v>
                </c:pt>
                <c:pt idx="191">
                  <c:v>7.099999999999991</c:v>
                </c:pt>
                <c:pt idx="192">
                  <c:v>7.19999999999999</c:v>
                </c:pt>
                <c:pt idx="193">
                  <c:v>7.29999999999999</c:v>
                </c:pt>
                <c:pt idx="194">
                  <c:v>7.39999999999999</c:v>
                </c:pt>
                <c:pt idx="195">
                  <c:v>7.499999999999989</c:v>
                </c:pt>
                <c:pt idx="196">
                  <c:v>7.599999999999989</c:v>
                </c:pt>
                <c:pt idx="197">
                  <c:v>7.699999999999989</c:v>
                </c:pt>
                <c:pt idx="198">
                  <c:v>7.799999999999988</c:v>
                </c:pt>
                <c:pt idx="199">
                  <c:v>7.899999999999988</c:v>
                </c:pt>
                <c:pt idx="200">
                  <c:v>7.999999999999988</c:v>
                </c:pt>
                <c:pt idx="201">
                  <c:v>8.099999999999987</c:v>
                </c:pt>
                <c:pt idx="202">
                  <c:v>8.199999999999987</c:v>
                </c:pt>
                <c:pt idx="203">
                  <c:v>8.299999999999986</c:v>
                </c:pt>
                <c:pt idx="204">
                  <c:v>8.399999999999986</c:v>
                </c:pt>
                <c:pt idx="205">
                  <c:v>8.499999999999986</c:v>
                </c:pt>
                <c:pt idx="206">
                  <c:v>8.599999999999985</c:v>
                </c:pt>
                <c:pt idx="207">
                  <c:v>8.699999999999985</c:v>
                </c:pt>
                <c:pt idx="208">
                  <c:v>8.799999999999985</c:v>
                </c:pt>
                <c:pt idx="209">
                  <c:v>8.899999999999984</c:v>
                </c:pt>
                <c:pt idx="210">
                  <c:v>8.999999999999984</c:v>
                </c:pt>
                <c:pt idx="211">
                  <c:v>9.099999999999984</c:v>
                </c:pt>
                <c:pt idx="212">
                  <c:v>9.199999999999983</c:v>
                </c:pt>
                <c:pt idx="213">
                  <c:v>9.299999999999983</c:v>
                </c:pt>
                <c:pt idx="214">
                  <c:v>9.399999999999983</c:v>
                </c:pt>
                <c:pt idx="215">
                  <c:v>9.499999999999982</c:v>
                </c:pt>
                <c:pt idx="216">
                  <c:v>9.599999999999982</c:v>
                </c:pt>
                <c:pt idx="217">
                  <c:v>9.699999999999982</c:v>
                </c:pt>
                <c:pt idx="218">
                  <c:v>9.799999999999981</c:v>
                </c:pt>
                <c:pt idx="219">
                  <c:v>9.89999999999998</c:v>
                </c:pt>
                <c:pt idx="220">
                  <c:v>9.99999999999998</c:v>
                </c:pt>
                <c:pt idx="221">
                  <c:v>10.09999999999998</c:v>
                </c:pt>
                <c:pt idx="222">
                  <c:v>10.19999999999998</c:v>
                </c:pt>
                <c:pt idx="223">
                  <c:v>10.29999999999998</c:v>
                </c:pt>
                <c:pt idx="224">
                  <c:v>10.399999999999979</c:v>
                </c:pt>
                <c:pt idx="225">
                  <c:v>10.499999999999979</c:v>
                </c:pt>
                <c:pt idx="226">
                  <c:v>10.599999999999978</c:v>
                </c:pt>
                <c:pt idx="227">
                  <c:v>10.699999999999978</c:v>
                </c:pt>
                <c:pt idx="228">
                  <c:v>10.799999999999978</c:v>
                </c:pt>
                <c:pt idx="229">
                  <c:v>10.899999999999977</c:v>
                </c:pt>
                <c:pt idx="230">
                  <c:v>10.999999999999977</c:v>
                </c:pt>
                <c:pt idx="231">
                  <c:v>11.099999999999977</c:v>
                </c:pt>
                <c:pt idx="232">
                  <c:v>11.199999999999976</c:v>
                </c:pt>
                <c:pt idx="233">
                  <c:v>11.299999999999976</c:v>
                </c:pt>
                <c:pt idx="234">
                  <c:v>11.399999999999975</c:v>
                </c:pt>
                <c:pt idx="235">
                  <c:v>11.499999999999975</c:v>
                </c:pt>
                <c:pt idx="236">
                  <c:v>11.599999999999975</c:v>
                </c:pt>
                <c:pt idx="237">
                  <c:v>11.699999999999974</c:v>
                </c:pt>
                <c:pt idx="238">
                  <c:v>11.799999999999974</c:v>
                </c:pt>
                <c:pt idx="239">
                  <c:v>11.899999999999974</c:v>
                </c:pt>
                <c:pt idx="240">
                  <c:v>11.999999999999973</c:v>
                </c:pt>
              </c:numCache>
            </c:numRef>
          </c:xVal>
          <c:yVal>
            <c:numRef>
              <c:f>'[1]Лист2'!$D$24:$D$264</c:f>
              <c:numCache>
                <c:ptCount val="241"/>
                <c:pt idx="0">
                  <c:v>4</c:v>
                </c:pt>
                <c:pt idx="1">
                  <c:v>4.09875</c:v>
                </c:pt>
                <c:pt idx="2">
                  <c:v>4.194999999999999</c:v>
                </c:pt>
                <c:pt idx="3">
                  <c:v>4.2887499999999985</c:v>
                </c:pt>
                <c:pt idx="4">
                  <c:v>4.379999999999999</c:v>
                </c:pt>
                <c:pt idx="5">
                  <c:v>4.468749999999998</c:v>
                </c:pt>
                <c:pt idx="6">
                  <c:v>4.554999999999998</c:v>
                </c:pt>
                <c:pt idx="7">
                  <c:v>4.638749999999998</c:v>
                </c:pt>
                <c:pt idx="8">
                  <c:v>4.719999999999998</c:v>
                </c:pt>
                <c:pt idx="9">
                  <c:v>4.798749999999997</c:v>
                </c:pt>
                <c:pt idx="10">
                  <c:v>4.874999999999997</c:v>
                </c:pt>
                <c:pt idx="11">
                  <c:v>4.948749999999997</c:v>
                </c:pt>
                <c:pt idx="12">
                  <c:v>5.019999999999997</c:v>
                </c:pt>
                <c:pt idx="13">
                  <c:v>5.0887499999999966</c:v>
                </c:pt>
                <c:pt idx="14">
                  <c:v>5.154999999999997</c:v>
                </c:pt>
                <c:pt idx="15">
                  <c:v>5.2187499999999964</c:v>
                </c:pt>
                <c:pt idx="16">
                  <c:v>5.279999999999997</c:v>
                </c:pt>
                <c:pt idx="17">
                  <c:v>5.3387499999999966</c:v>
                </c:pt>
                <c:pt idx="18">
                  <c:v>5.394999999999996</c:v>
                </c:pt>
                <c:pt idx="19">
                  <c:v>5.448749999999997</c:v>
                </c:pt>
                <c:pt idx="20">
                  <c:v>5.4999999999999964</c:v>
                </c:pt>
                <c:pt idx="21">
                  <c:v>5.5487499999999965</c:v>
                </c:pt>
                <c:pt idx="22">
                  <c:v>5.594999999999996</c:v>
                </c:pt>
                <c:pt idx="23">
                  <c:v>5.638749999999996</c:v>
                </c:pt>
                <c:pt idx="24">
                  <c:v>5.679999999999996</c:v>
                </c:pt>
                <c:pt idx="25">
                  <c:v>5.7187499999999964</c:v>
                </c:pt>
                <c:pt idx="26">
                  <c:v>5.754999999999996</c:v>
                </c:pt>
                <c:pt idx="27">
                  <c:v>5.788749999999997</c:v>
                </c:pt>
                <c:pt idx="28">
                  <c:v>5.819999999999997</c:v>
                </c:pt>
                <c:pt idx="29">
                  <c:v>5.848749999999997</c:v>
                </c:pt>
                <c:pt idx="30">
                  <c:v>5.874999999999997</c:v>
                </c:pt>
                <c:pt idx="31">
                  <c:v>5.898749999999998</c:v>
                </c:pt>
                <c:pt idx="32">
                  <c:v>5.919999999999998</c:v>
                </c:pt>
                <c:pt idx="33">
                  <c:v>5.938749999999998</c:v>
                </c:pt>
                <c:pt idx="34">
                  <c:v>5.954999999999998</c:v>
                </c:pt>
                <c:pt idx="35">
                  <c:v>5.968749999999998</c:v>
                </c:pt>
                <c:pt idx="36">
                  <c:v>5.979999999999999</c:v>
                </c:pt>
                <c:pt idx="37">
                  <c:v>5.988749999999999</c:v>
                </c:pt>
                <c:pt idx="38">
                  <c:v>5.994999999999999</c:v>
                </c:pt>
                <c:pt idx="39">
                  <c:v>5.998749999999999</c:v>
                </c:pt>
                <c:pt idx="40">
                  <c:v>6</c:v>
                </c:pt>
                <c:pt idx="41">
                  <c:v>5.99875</c:v>
                </c:pt>
                <c:pt idx="42">
                  <c:v>5.995000000000001</c:v>
                </c:pt>
                <c:pt idx="43">
                  <c:v>5.988750000000001</c:v>
                </c:pt>
                <c:pt idx="44">
                  <c:v>5.980000000000001</c:v>
                </c:pt>
                <c:pt idx="45">
                  <c:v>5.968750000000002</c:v>
                </c:pt>
                <c:pt idx="46">
                  <c:v>5.955000000000003</c:v>
                </c:pt>
                <c:pt idx="47">
                  <c:v>5.938750000000003</c:v>
                </c:pt>
                <c:pt idx="48">
                  <c:v>5.9200000000000035</c:v>
                </c:pt>
                <c:pt idx="49">
                  <c:v>5.898750000000004</c:v>
                </c:pt>
                <c:pt idx="50">
                  <c:v>5.875000000000004</c:v>
                </c:pt>
                <c:pt idx="51">
                  <c:v>5.848750000000005</c:v>
                </c:pt>
                <c:pt idx="52">
                  <c:v>5.820000000000006</c:v>
                </c:pt>
                <c:pt idx="53">
                  <c:v>5.7887500000000065</c:v>
                </c:pt>
                <c:pt idx="54">
                  <c:v>5.755000000000007</c:v>
                </c:pt>
                <c:pt idx="55">
                  <c:v>5.718750000000007</c:v>
                </c:pt>
                <c:pt idx="56">
                  <c:v>5.680000000000008</c:v>
                </c:pt>
                <c:pt idx="57">
                  <c:v>5.638750000000009</c:v>
                </c:pt>
                <c:pt idx="58">
                  <c:v>5.5950000000000095</c:v>
                </c:pt>
                <c:pt idx="59">
                  <c:v>5.54875000000001</c:v>
                </c:pt>
                <c:pt idx="60">
                  <c:v>5.500000000000011</c:v>
                </c:pt>
                <c:pt idx="61">
                  <c:v>5.448750000000011</c:v>
                </c:pt>
                <c:pt idx="62">
                  <c:v>5.395000000000012</c:v>
                </c:pt>
                <c:pt idx="63">
                  <c:v>5.3387500000000125</c:v>
                </c:pt>
                <c:pt idx="64">
                  <c:v>5.280000000000014</c:v>
                </c:pt>
                <c:pt idx="65">
                  <c:v>5.218750000000014</c:v>
                </c:pt>
                <c:pt idx="66">
                  <c:v>5.155000000000015</c:v>
                </c:pt>
                <c:pt idx="67">
                  <c:v>5.088750000000016</c:v>
                </c:pt>
                <c:pt idx="68">
                  <c:v>5.020000000000017</c:v>
                </c:pt>
                <c:pt idx="69">
                  <c:v>4.948750000000018</c:v>
                </c:pt>
                <c:pt idx="70">
                  <c:v>4.875000000000019</c:v>
                </c:pt>
                <c:pt idx="71">
                  <c:v>4.79875000000002</c:v>
                </c:pt>
                <c:pt idx="72">
                  <c:v>4.72000000000002</c:v>
                </c:pt>
                <c:pt idx="73">
                  <c:v>4.638750000000021</c:v>
                </c:pt>
                <c:pt idx="74">
                  <c:v>4.555000000000023</c:v>
                </c:pt>
                <c:pt idx="75">
                  <c:v>4.468750000000023</c:v>
                </c:pt>
                <c:pt idx="76">
                  <c:v>4.380000000000024</c:v>
                </c:pt>
                <c:pt idx="77">
                  <c:v>4.288750000000025</c:v>
                </c:pt>
                <c:pt idx="78">
                  <c:v>4.195000000000026</c:v>
                </c:pt>
                <c:pt idx="79">
                  <c:v>4.098750000000027</c:v>
                </c:pt>
                <c:pt idx="80">
                  <c:v>4.000000000000028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'[1]Лист2'!$E$23</c:f>
              <c:strCache>
                <c:ptCount val="1"/>
                <c:pt idx="0">
                  <c:v>Y4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'[1]Лист2'!$A$24:$A$264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0</c:v>
                </c:pt>
                <c:pt idx="121">
                  <c:v>0.1</c:v>
                </c:pt>
                <c:pt idx="122">
                  <c:v>0.2</c:v>
                </c:pt>
                <c:pt idx="123">
                  <c:v>0.30000000000000004</c:v>
                </c:pt>
                <c:pt idx="124">
                  <c:v>0.4</c:v>
                </c:pt>
                <c:pt idx="125">
                  <c:v>0.5</c:v>
                </c:pt>
                <c:pt idx="126">
                  <c:v>0.6</c:v>
                </c:pt>
                <c:pt idx="127">
                  <c:v>0.7</c:v>
                </c:pt>
                <c:pt idx="128">
                  <c:v>0.7999999999999999</c:v>
                </c:pt>
                <c:pt idx="129">
                  <c:v>0.8999999999999999</c:v>
                </c:pt>
                <c:pt idx="130">
                  <c:v>0.9999999999999999</c:v>
                </c:pt>
                <c:pt idx="131">
                  <c:v>1.0999999999999999</c:v>
                </c:pt>
                <c:pt idx="132">
                  <c:v>1.2</c:v>
                </c:pt>
                <c:pt idx="133">
                  <c:v>1.3</c:v>
                </c:pt>
                <c:pt idx="134">
                  <c:v>1.4000000000000001</c:v>
                </c:pt>
                <c:pt idx="135">
                  <c:v>1.5000000000000002</c:v>
                </c:pt>
                <c:pt idx="136">
                  <c:v>1.6000000000000003</c:v>
                </c:pt>
                <c:pt idx="137">
                  <c:v>1.7000000000000004</c:v>
                </c:pt>
                <c:pt idx="138">
                  <c:v>1.8000000000000005</c:v>
                </c:pt>
                <c:pt idx="139">
                  <c:v>1.9000000000000006</c:v>
                </c:pt>
                <c:pt idx="140">
                  <c:v>2.0000000000000004</c:v>
                </c:pt>
                <c:pt idx="141">
                  <c:v>2.1000000000000005</c:v>
                </c:pt>
                <c:pt idx="142">
                  <c:v>2.2000000000000006</c:v>
                </c:pt>
                <c:pt idx="143">
                  <c:v>2.3000000000000007</c:v>
                </c:pt>
                <c:pt idx="144">
                  <c:v>2.400000000000001</c:v>
                </c:pt>
                <c:pt idx="145">
                  <c:v>2.500000000000001</c:v>
                </c:pt>
                <c:pt idx="146">
                  <c:v>2.600000000000001</c:v>
                </c:pt>
                <c:pt idx="147">
                  <c:v>2.700000000000001</c:v>
                </c:pt>
                <c:pt idx="148">
                  <c:v>2.800000000000001</c:v>
                </c:pt>
                <c:pt idx="149">
                  <c:v>2.9000000000000012</c:v>
                </c:pt>
                <c:pt idx="150">
                  <c:v>3.0000000000000013</c:v>
                </c:pt>
                <c:pt idx="151">
                  <c:v>3.1000000000000014</c:v>
                </c:pt>
                <c:pt idx="152">
                  <c:v>3.2000000000000015</c:v>
                </c:pt>
                <c:pt idx="153">
                  <c:v>3.3000000000000016</c:v>
                </c:pt>
                <c:pt idx="154">
                  <c:v>3.4000000000000017</c:v>
                </c:pt>
                <c:pt idx="155">
                  <c:v>3.5000000000000018</c:v>
                </c:pt>
                <c:pt idx="156">
                  <c:v>3.600000000000002</c:v>
                </c:pt>
                <c:pt idx="157">
                  <c:v>3.700000000000002</c:v>
                </c:pt>
                <c:pt idx="158">
                  <c:v>3.800000000000002</c:v>
                </c:pt>
                <c:pt idx="159">
                  <c:v>3.900000000000002</c:v>
                </c:pt>
                <c:pt idx="160">
                  <c:v>4.000000000000002</c:v>
                </c:pt>
                <c:pt idx="161">
                  <c:v>4.100000000000001</c:v>
                </c:pt>
                <c:pt idx="162">
                  <c:v>4.200000000000001</c:v>
                </c:pt>
                <c:pt idx="163">
                  <c:v>4.300000000000001</c:v>
                </c:pt>
                <c:pt idx="164">
                  <c:v>4.4</c:v>
                </c:pt>
                <c:pt idx="165">
                  <c:v>4.5</c:v>
                </c:pt>
                <c:pt idx="166">
                  <c:v>4.6</c:v>
                </c:pt>
                <c:pt idx="167">
                  <c:v>4.699999999999999</c:v>
                </c:pt>
                <c:pt idx="168">
                  <c:v>4.799999999999999</c:v>
                </c:pt>
                <c:pt idx="169">
                  <c:v>4.899999999999999</c:v>
                </c:pt>
                <c:pt idx="170">
                  <c:v>4.999999999999998</c:v>
                </c:pt>
                <c:pt idx="171">
                  <c:v>5.099999999999998</c:v>
                </c:pt>
                <c:pt idx="172">
                  <c:v>5.1999999999999975</c:v>
                </c:pt>
                <c:pt idx="173">
                  <c:v>5.299999999999997</c:v>
                </c:pt>
                <c:pt idx="174">
                  <c:v>5.399999999999997</c:v>
                </c:pt>
                <c:pt idx="175">
                  <c:v>5.4999999999999964</c:v>
                </c:pt>
                <c:pt idx="176">
                  <c:v>5.599999999999996</c:v>
                </c:pt>
                <c:pt idx="177">
                  <c:v>5.699999999999996</c:v>
                </c:pt>
                <c:pt idx="178">
                  <c:v>5.799999999999995</c:v>
                </c:pt>
                <c:pt idx="179">
                  <c:v>5.899999999999995</c:v>
                </c:pt>
                <c:pt idx="180">
                  <c:v>5.999999999999995</c:v>
                </c:pt>
                <c:pt idx="181">
                  <c:v>6.099999999999994</c:v>
                </c:pt>
                <c:pt idx="182">
                  <c:v>6.199999999999994</c:v>
                </c:pt>
                <c:pt idx="183">
                  <c:v>6.299999999999994</c:v>
                </c:pt>
                <c:pt idx="184">
                  <c:v>6.399999999999993</c:v>
                </c:pt>
                <c:pt idx="185">
                  <c:v>6.499999999999993</c:v>
                </c:pt>
                <c:pt idx="186">
                  <c:v>6.5999999999999925</c:v>
                </c:pt>
                <c:pt idx="187">
                  <c:v>6.699999999999992</c:v>
                </c:pt>
                <c:pt idx="188">
                  <c:v>6.799999999999992</c:v>
                </c:pt>
                <c:pt idx="189">
                  <c:v>6.8999999999999915</c:v>
                </c:pt>
                <c:pt idx="190">
                  <c:v>6.999999999999991</c:v>
                </c:pt>
                <c:pt idx="191">
                  <c:v>7.099999999999991</c:v>
                </c:pt>
                <c:pt idx="192">
                  <c:v>7.19999999999999</c:v>
                </c:pt>
                <c:pt idx="193">
                  <c:v>7.29999999999999</c:v>
                </c:pt>
                <c:pt idx="194">
                  <c:v>7.39999999999999</c:v>
                </c:pt>
                <c:pt idx="195">
                  <c:v>7.499999999999989</c:v>
                </c:pt>
                <c:pt idx="196">
                  <c:v>7.599999999999989</c:v>
                </c:pt>
                <c:pt idx="197">
                  <c:v>7.699999999999989</c:v>
                </c:pt>
                <c:pt idx="198">
                  <c:v>7.799999999999988</c:v>
                </c:pt>
                <c:pt idx="199">
                  <c:v>7.899999999999988</c:v>
                </c:pt>
                <c:pt idx="200">
                  <c:v>7.999999999999988</c:v>
                </c:pt>
                <c:pt idx="201">
                  <c:v>8.099999999999987</c:v>
                </c:pt>
                <c:pt idx="202">
                  <c:v>8.199999999999987</c:v>
                </c:pt>
                <c:pt idx="203">
                  <c:v>8.299999999999986</c:v>
                </c:pt>
                <c:pt idx="204">
                  <c:v>8.399999999999986</c:v>
                </c:pt>
                <c:pt idx="205">
                  <c:v>8.499999999999986</c:v>
                </c:pt>
                <c:pt idx="206">
                  <c:v>8.599999999999985</c:v>
                </c:pt>
                <c:pt idx="207">
                  <c:v>8.699999999999985</c:v>
                </c:pt>
                <c:pt idx="208">
                  <c:v>8.799999999999985</c:v>
                </c:pt>
                <c:pt idx="209">
                  <c:v>8.899999999999984</c:v>
                </c:pt>
                <c:pt idx="210">
                  <c:v>8.999999999999984</c:v>
                </c:pt>
                <c:pt idx="211">
                  <c:v>9.099999999999984</c:v>
                </c:pt>
                <c:pt idx="212">
                  <c:v>9.199999999999983</c:v>
                </c:pt>
                <c:pt idx="213">
                  <c:v>9.299999999999983</c:v>
                </c:pt>
                <c:pt idx="214">
                  <c:v>9.399999999999983</c:v>
                </c:pt>
                <c:pt idx="215">
                  <c:v>9.499999999999982</c:v>
                </c:pt>
                <c:pt idx="216">
                  <c:v>9.599999999999982</c:v>
                </c:pt>
                <c:pt idx="217">
                  <c:v>9.699999999999982</c:v>
                </c:pt>
                <c:pt idx="218">
                  <c:v>9.799999999999981</c:v>
                </c:pt>
                <c:pt idx="219">
                  <c:v>9.89999999999998</c:v>
                </c:pt>
                <c:pt idx="220">
                  <c:v>9.99999999999998</c:v>
                </c:pt>
                <c:pt idx="221">
                  <c:v>10.09999999999998</c:v>
                </c:pt>
                <c:pt idx="222">
                  <c:v>10.19999999999998</c:v>
                </c:pt>
                <c:pt idx="223">
                  <c:v>10.29999999999998</c:v>
                </c:pt>
                <c:pt idx="224">
                  <c:v>10.399999999999979</c:v>
                </c:pt>
                <c:pt idx="225">
                  <c:v>10.499999999999979</c:v>
                </c:pt>
                <c:pt idx="226">
                  <c:v>10.599999999999978</c:v>
                </c:pt>
                <c:pt idx="227">
                  <c:v>10.699999999999978</c:v>
                </c:pt>
                <c:pt idx="228">
                  <c:v>10.799999999999978</c:v>
                </c:pt>
                <c:pt idx="229">
                  <c:v>10.899999999999977</c:v>
                </c:pt>
                <c:pt idx="230">
                  <c:v>10.999999999999977</c:v>
                </c:pt>
                <c:pt idx="231">
                  <c:v>11.099999999999977</c:v>
                </c:pt>
                <c:pt idx="232">
                  <c:v>11.199999999999976</c:v>
                </c:pt>
                <c:pt idx="233">
                  <c:v>11.299999999999976</c:v>
                </c:pt>
                <c:pt idx="234">
                  <c:v>11.399999999999975</c:v>
                </c:pt>
                <c:pt idx="235">
                  <c:v>11.499999999999975</c:v>
                </c:pt>
                <c:pt idx="236">
                  <c:v>11.599999999999975</c:v>
                </c:pt>
                <c:pt idx="237">
                  <c:v>11.699999999999974</c:v>
                </c:pt>
                <c:pt idx="238">
                  <c:v>11.799999999999974</c:v>
                </c:pt>
                <c:pt idx="239">
                  <c:v>11.899999999999974</c:v>
                </c:pt>
                <c:pt idx="240">
                  <c:v>11.999999999999973</c:v>
                </c:pt>
              </c:numCache>
            </c:numRef>
          </c:xVal>
          <c:yVal>
            <c:numRef>
              <c:f>'[1]Лист2'!$E$24:$E$264</c:f>
              <c:numCache>
                <c:ptCount val="241"/>
                <c:pt idx="160">
                  <c:v>4.000000000000002</c:v>
                </c:pt>
                <c:pt idx="161">
                  <c:v>4.098750000000002</c:v>
                </c:pt>
                <c:pt idx="162">
                  <c:v>4.195000000000001</c:v>
                </c:pt>
                <c:pt idx="163">
                  <c:v>4.28875</c:v>
                </c:pt>
                <c:pt idx="164">
                  <c:v>4.380000000000001</c:v>
                </c:pt>
                <c:pt idx="165">
                  <c:v>4.46875</c:v>
                </c:pt>
                <c:pt idx="166">
                  <c:v>4.555</c:v>
                </c:pt>
                <c:pt idx="167">
                  <c:v>4.63875</c:v>
                </c:pt>
                <c:pt idx="168">
                  <c:v>4.719999999999999</c:v>
                </c:pt>
                <c:pt idx="169">
                  <c:v>4.798749999999999</c:v>
                </c:pt>
                <c:pt idx="170">
                  <c:v>4.874999999999998</c:v>
                </c:pt>
                <c:pt idx="171">
                  <c:v>4.948749999999999</c:v>
                </c:pt>
                <c:pt idx="172">
                  <c:v>5.019999999999998</c:v>
                </c:pt>
                <c:pt idx="173">
                  <c:v>5.088749999999998</c:v>
                </c:pt>
                <c:pt idx="174">
                  <c:v>5.154999999999998</c:v>
                </c:pt>
                <c:pt idx="175">
                  <c:v>5.218749999999998</c:v>
                </c:pt>
                <c:pt idx="176">
                  <c:v>5.279999999999998</c:v>
                </c:pt>
                <c:pt idx="177">
                  <c:v>5.338749999999997</c:v>
                </c:pt>
                <c:pt idx="178">
                  <c:v>5.394999999999998</c:v>
                </c:pt>
                <c:pt idx="179">
                  <c:v>5.448749999999998</c:v>
                </c:pt>
                <c:pt idx="180">
                  <c:v>5.499999999999997</c:v>
                </c:pt>
                <c:pt idx="181">
                  <c:v>5.548749999999997</c:v>
                </c:pt>
                <c:pt idx="182">
                  <c:v>5.594999999999997</c:v>
                </c:pt>
                <c:pt idx="183">
                  <c:v>5.638749999999997</c:v>
                </c:pt>
                <c:pt idx="184">
                  <c:v>5.679999999999997</c:v>
                </c:pt>
                <c:pt idx="185">
                  <c:v>5.718749999999997</c:v>
                </c:pt>
                <c:pt idx="186">
                  <c:v>5.754999999999997</c:v>
                </c:pt>
                <c:pt idx="187">
                  <c:v>5.788749999999998</c:v>
                </c:pt>
                <c:pt idx="188">
                  <c:v>5.819999999999998</c:v>
                </c:pt>
                <c:pt idx="189">
                  <c:v>5.848749999999997</c:v>
                </c:pt>
                <c:pt idx="190">
                  <c:v>5.874999999999998</c:v>
                </c:pt>
                <c:pt idx="191">
                  <c:v>5.898749999999998</c:v>
                </c:pt>
                <c:pt idx="192">
                  <c:v>5.919999999999998</c:v>
                </c:pt>
                <c:pt idx="193">
                  <c:v>5.938749999999998</c:v>
                </c:pt>
                <c:pt idx="194">
                  <c:v>5.954999999999998</c:v>
                </c:pt>
                <c:pt idx="195">
                  <c:v>5.968749999999998</c:v>
                </c:pt>
                <c:pt idx="196">
                  <c:v>5.979999999999999</c:v>
                </c:pt>
                <c:pt idx="197">
                  <c:v>5.98875</c:v>
                </c:pt>
                <c:pt idx="198">
                  <c:v>5.994999999999999</c:v>
                </c:pt>
                <c:pt idx="199">
                  <c:v>5.998749999999999</c:v>
                </c:pt>
                <c:pt idx="200">
                  <c:v>6</c:v>
                </c:pt>
                <c:pt idx="201">
                  <c:v>5.99875</c:v>
                </c:pt>
                <c:pt idx="202">
                  <c:v>5.995000000000001</c:v>
                </c:pt>
                <c:pt idx="203">
                  <c:v>5.988750000000001</c:v>
                </c:pt>
                <c:pt idx="204">
                  <c:v>5.980000000000001</c:v>
                </c:pt>
                <c:pt idx="205">
                  <c:v>5.968750000000002</c:v>
                </c:pt>
                <c:pt idx="206">
                  <c:v>5.955000000000002</c:v>
                </c:pt>
                <c:pt idx="207">
                  <c:v>5.938750000000002</c:v>
                </c:pt>
                <c:pt idx="208">
                  <c:v>5.9200000000000035</c:v>
                </c:pt>
                <c:pt idx="209">
                  <c:v>5.898750000000003</c:v>
                </c:pt>
                <c:pt idx="210">
                  <c:v>5.8750000000000036</c:v>
                </c:pt>
                <c:pt idx="211">
                  <c:v>5.848750000000004</c:v>
                </c:pt>
                <c:pt idx="212">
                  <c:v>5.820000000000005</c:v>
                </c:pt>
                <c:pt idx="213">
                  <c:v>5.788750000000006</c:v>
                </c:pt>
                <c:pt idx="214">
                  <c:v>5.755000000000006</c:v>
                </c:pt>
                <c:pt idx="215">
                  <c:v>5.718750000000007</c:v>
                </c:pt>
                <c:pt idx="216">
                  <c:v>5.680000000000007</c:v>
                </c:pt>
                <c:pt idx="217">
                  <c:v>5.638750000000008</c:v>
                </c:pt>
                <c:pt idx="218">
                  <c:v>5.595000000000009</c:v>
                </c:pt>
                <c:pt idx="219">
                  <c:v>5.548750000000009</c:v>
                </c:pt>
                <c:pt idx="220">
                  <c:v>5.50000000000001</c:v>
                </c:pt>
                <c:pt idx="221">
                  <c:v>5.44875000000001</c:v>
                </c:pt>
                <c:pt idx="222">
                  <c:v>5.395000000000011</c:v>
                </c:pt>
                <c:pt idx="223">
                  <c:v>5.338750000000012</c:v>
                </c:pt>
                <c:pt idx="224">
                  <c:v>5.280000000000013</c:v>
                </c:pt>
                <c:pt idx="225">
                  <c:v>5.218750000000013</c:v>
                </c:pt>
                <c:pt idx="226">
                  <c:v>5.1550000000000145</c:v>
                </c:pt>
                <c:pt idx="227">
                  <c:v>5.088750000000015</c:v>
                </c:pt>
                <c:pt idx="228">
                  <c:v>5.020000000000016</c:v>
                </c:pt>
                <c:pt idx="229">
                  <c:v>4.948750000000016</c:v>
                </c:pt>
                <c:pt idx="230">
                  <c:v>4.875000000000018</c:v>
                </c:pt>
                <c:pt idx="231">
                  <c:v>4.798750000000018</c:v>
                </c:pt>
                <c:pt idx="232">
                  <c:v>4.720000000000019</c:v>
                </c:pt>
                <c:pt idx="233">
                  <c:v>4.6387500000000195</c:v>
                </c:pt>
                <c:pt idx="234">
                  <c:v>4.555000000000021</c:v>
                </c:pt>
                <c:pt idx="235">
                  <c:v>4.468750000000021</c:v>
                </c:pt>
                <c:pt idx="236">
                  <c:v>4.380000000000023</c:v>
                </c:pt>
                <c:pt idx="237">
                  <c:v>4.288750000000023</c:v>
                </c:pt>
                <c:pt idx="238">
                  <c:v>4.195000000000025</c:v>
                </c:pt>
                <c:pt idx="239">
                  <c:v>4.098750000000026</c:v>
                </c:pt>
                <c:pt idx="240">
                  <c:v>4.000000000000027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'[1]Лист2'!$F$23</c:f>
              <c:strCache>
                <c:ptCount val="1"/>
                <c:pt idx="0">
                  <c:v>Y5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'[1]Лист2'!$A$24:$A$264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0</c:v>
                </c:pt>
                <c:pt idx="121">
                  <c:v>0.1</c:v>
                </c:pt>
                <c:pt idx="122">
                  <c:v>0.2</c:v>
                </c:pt>
                <c:pt idx="123">
                  <c:v>0.30000000000000004</c:v>
                </c:pt>
                <c:pt idx="124">
                  <c:v>0.4</c:v>
                </c:pt>
                <c:pt idx="125">
                  <c:v>0.5</c:v>
                </c:pt>
                <c:pt idx="126">
                  <c:v>0.6</c:v>
                </c:pt>
                <c:pt idx="127">
                  <c:v>0.7</c:v>
                </c:pt>
                <c:pt idx="128">
                  <c:v>0.7999999999999999</c:v>
                </c:pt>
                <c:pt idx="129">
                  <c:v>0.8999999999999999</c:v>
                </c:pt>
                <c:pt idx="130">
                  <c:v>0.9999999999999999</c:v>
                </c:pt>
                <c:pt idx="131">
                  <c:v>1.0999999999999999</c:v>
                </c:pt>
                <c:pt idx="132">
                  <c:v>1.2</c:v>
                </c:pt>
                <c:pt idx="133">
                  <c:v>1.3</c:v>
                </c:pt>
                <c:pt idx="134">
                  <c:v>1.4000000000000001</c:v>
                </c:pt>
                <c:pt idx="135">
                  <c:v>1.5000000000000002</c:v>
                </c:pt>
                <c:pt idx="136">
                  <c:v>1.6000000000000003</c:v>
                </c:pt>
                <c:pt idx="137">
                  <c:v>1.7000000000000004</c:v>
                </c:pt>
                <c:pt idx="138">
                  <c:v>1.8000000000000005</c:v>
                </c:pt>
                <c:pt idx="139">
                  <c:v>1.9000000000000006</c:v>
                </c:pt>
                <c:pt idx="140">
                  <c:v>2.0000000000000004</c:v>
                </c:pt>
                <c:pt idx="141">
                  <c:v>2.1000000000000005</c:v>
                </c:pt>
                <c:pt idx="142">
                  <c:v>2.2000000000000006</c:v>
                </c:pt>
                <c:pt idx="143">
                  <c:v>2.3000000000000007</c:v>
                </c:pt>
                <c:pt idx="144">
                  <c:v>2.400000000000001</c:v>
                </c:pt>
                <c:pt idx="145">
                  <c:v>2.500000000000001</c:v>
                </c:pt>
                <c:pt idx="146">
                  <c:v>2.600000000000001</c:v>
                </c:pt>
                <c:pt idx="147">
                  <c:v>2.700000000000001</c:v>
                </c:pt>
                <c:pt idx="148">
                  <c:v>2.800000000000001</c:v>
                </c:pt>
                <c:pt idx="149">
                  <c:v>2.9000000000000012</c:v>
                </c:pt>
                <c:pt idx="150">
                  <c:v>3.0000000000000013</c:v>
                </c:pt>
                <c:pt idx="151">
                  <c:v>3.1000000000000014</c:v>
                </c:pt>
                <c:pt idx="152">
                  <c:v>3.2000000000000015</c:v>
                </c:pt>
                <c:pt idx="153">
                  <c:v>3.3000000000000016</c:v>
                </c:pt>
                <c:pt idx="154">
                  <c:v>3.4000000000000017</c:v>
                </c:pt>
                <c:pt idx="155">
                  <c:v>3.5000000000000018</c:v>
                </c:pt>
                <c:pt idx="156">
                  <c:v>3.600000000000002</c:v>
                </c:pt>
                <c:pt idx="157">
                  <c:v>3.700000000000002</c:v>
                </c:pt>
                <c:pt idx="158">
                  <c:v>3.800000000000002</c:v>
                </c:pt>
                <c:pt idx="159">
                  <c:v>3.900000000000002</c:v>
                </c:pt>
                <c:pt idx="160">
                  <c:v>4.000000000000002</c:v>
                </c:pt>
                <c:pt idx="161">
                  <c:v>4.100000000000001</c:v>
                </c:pt>
                <c:pt idx="162">
                  <c:v>4.200000000000001</c:v>
                </c:pt>
                <c:pt idx="163">
                  <c:v>4.300000000000001</c:v>
                </c:pt>
                <c:pt idx="164">
                  <c:v>4.4</c:v>
                </c:pt>
                <c:pt idx="165">
                  <c:v>4.5</c:v>
                </c:pt>
                <c:pt idx="166">
                  <c:v>4.6</c:v>
                </c:pt>
                <c:pt idx="167">
                  <c:v>4.699999999999999</c:v>
                </c:pt>
                <c:pt idx="168">
                  <c:v>4.799999999999999</c:v>
                </c:pt>
                <c:pt idx="169">
                  <c:v>4.899999999999999</c:v>
                </c:pt>
                <c:pt idx="170">
                  <c:v>4.999999999999998</c:v>
                </c:pt>
                <c:pt idx="171">
                  <c:v>5.099999999999998</c:v>
                </c:pt>
                <c:pt idx="172">
                  <c:v>5.1999999999999975</c:v>
                </c:pt>
                <c:pt idx="173">
                  <c:v>5.299999999999997</c:v>
                </c:pt>
                <c:pt idx="174">
                  <c:v>5.399999999999997</c:v>
                </c:pt>
                <c:pt idx="175">
                  <c:v>5.4999999999999964</c:v>
                </c:pt>
                <c:pt idx="176">
                  <c:v>5.599999999999996</c:v>
                </c:pt>
                <c:pt idx="177">
                  <c:v>5.699999999999996</c:v>
                </c:pt>
                <c:pt idx="178">
                  <c:v>5.799999999999995</c:v>
                </c:pt>
                <c:pt idx="179">
                  <c:v>5.899999999999995</c:v>
                </c:pt>
                <c:pt idx="180">
                  <c:v>5.999999999999995</c:v>
                </c:pt>
                <c:pt idx="181">
                  <c:v>6.099999999999994</c:v>
                </c:pt>
                <c:pt idx="182">
                  <c:v>6.199999999999994</c:v>
                </c:pt>
                <c:pt idx="183">
                  <c:v>6.299999999999994</c:v>
                </c:pt>
                <c:pt idx="184">
                  <c:v>6.399999999999993</c:v>
                </c:pt>
                <c:pt idx="185">
                  <c:v>6.499999999999993</c:v>
                </c:pt>
                <c:pt idx="186">
                  <c:v>6.5999999999999925</c:v>
                </c:pt>
                <c:pt idx="187">
                  <c:v>6.699999999999992</c:v>
                </c:pt>
                <c:pt idx="188">
                  <c:v>6.799999999999992</c:v>
                </c:pt>
                <c:pt idx="189">
                  <c:v>6.8999999999999915</c:v>
                </c:pt>
                <c:pt idx="190">
                  <c:v>6.999999999999991</c:v>
                </c:pt>
                <c:pt idx="191">
                  <c:v>7.099999999999991</c:v>
                </c:pt>
                <c:pt idx="192">
                  <c:v>7.19999999999999</c:v>
                </c:pt>
                <c:pt idx="193">
                  <c:v>7.29999999999999</c:v>
                </c:pt>
                <c:pt idx="194">
                  <c:v>7.39999999999999</c:v>
                </c:pt>
                <c:pt idx="195">
                  <c:v>7.499999999999989</c:v>
                </c:pt>
                <c:pt idx="196">
                  <c:v>7.599999999999989</c:v>
                </c:pt>
                <c:pt idx="197">
                  <c:v>7.699999999999989</c:v>
                </c:pt>
                <c:pt idx="198">
                  <c:v>7.799999999999988</c:v>
                </c:pt>
                <c:pt idx="199">
                  <c:v>7.899999999999988</c:v>
                </c:pt>
                <c:pt idx="200">
                  <c:v>7.999999999999988</c:v>
                </c:pt>
                <c:pt idx="201">
                  <c:v>8.099999999999987</c:v>
                </c:pt>
                <c:pt idx="202">
                  <c:v>8.199999999999987</c:v>
                </c:pt>
                <c:pt idx="203">
                  <c:v>8.299999999999986</c:v>
                </c:pt>
                <c:pt idx="204">
                  <c:v>8.399999999999986</c:v>
                </c:pt>
                <c:pt idx="205">
                  <c:v>8.499999999999986</c:v>
                </c:pt>
                <c:pt idx="206">
                  <c:v>8.599999999999985</c:v>
                </c:pt>
                <c:pt idx="207">
                  <c:v>8.699999999999985</c:v>
                </c:pt>
                <c:pt idx="208">
                  <c:v>8.799999999999985</c:v>
                </c:pt>
                <c:pt idx="209">
                  <c:v>8.899999999999984</c:v>
                </c:pt>
                <c:pt idx="210">
                  <c:v>8.999999999999984</c:v>
                </c:pt>
                <c:pt idx="211">
                  <c:v>9.099999999999984</c:v>
                </c:pt>
                <c:pt idx="212">
                  <c:v>9.199999999999983</c:v>
                </c:pt>
                <c:pt idx="213">
                  <c:v>9.299999999999983</c:v>
                </c:pt>
                <c:pt idx="214">
                  <c:v>9.399999999999983</c:v>
                </c:pt>
                <c:pt idx="215">
                  <c:v>9.499999999999982</c:v>
                </c:pt>
                <c:pt idx="216">
                  <c:v>9.599999999999982</c:v>
                </c:pt>
                <c:pt idx="217">
                  <c:v>9.699999999999982</c:v>
                </c:pt>
                <c:pt idx="218">
                  <c:v>9.799999999999981</c:v>
                </c:pt>
                <c:pt idx="219">
                  <c:v>9.89999999999998</c:v>
                </c:pt>
                <c:pt idx="220">
                  <c:v>9.99999999999998</c:v>
                </c:pt>
                <c:pt idx="221">
                  <c:v>10.09999999999998</c:v>
                </c:pt>
                <c:pt idx="222">
                  <c:v>10.19999999999998</c:v>
                </c:pt>
                <c:pt idx="223">
                  <c:v>10.29999999999998</c:v>
                </c:pt>
                <c:pt idx="224">
                  <c:v>10.399999999999979</c:v>
                </c:pt>
                <c:pt idx="225">
                  <c:v>10.499999999999979</c:v>
                </c:pt>
                <c:pt idx="226">
                  <c:v>10.599999999999978</c:v>
                </c:pt>
                <c:pt idx="227">
                  <c:v>10.699999999999978</c:v>
                </c:pt>
                <c:pt idx="228">
                  <c:v>10.799999999999978</c:v>
                </c:pt>
                <c:pt idx="229">
                  <c:v>10.899999999999977</c:v>
                </c:pt>
                <c:pt idx="230">
                  <c:v>10.999999999999977</c:v>
                </c:pt>
                <c:pt idx="231">
                  <c:v>11.099999999999977</c:v>
                </c:pt>
                <c:pt idx="232">
                  <c:v>11.199999999999976</c:v>
                </c:pt>
                <c:pt idx="233">
                  <c:v>11.299999999999976</c:v>
                </c:pt>
                <c:pt idx="234">
                  <c:v>11.399999999999975</c:v>
                </c:pt>
                <c:pt idx="235">
                  <c:v>11.499999999999975</c:v>
                </c:pt>
                <c:pt idx="236">
                  <c:v>11.599999999999975</c:v>
                </c:pt>
                <c:pt idx="237">
                  <c:v>11.699999999999974</c:v>
                </c:pt>
                <c:pt idx="238">
                  <c:v>11.799999999999974</c:v>
                </c:pt>
                <c:pt idx="239">
                  <c:v>11.899999999999974</c:v>
                </c:pt>
                <c:pt idx="240">
                  <c:v>11.999999999999973</c:v>
                </c:pt>
              </c:numCache>
            </c:numRef>
          </c:xVal>
          <c:yVal>
            <c:numRef>
              <c:f>'[1]Лист2'!$F$24:$F$264</c:f>
              <c:numCache>
                <c:ptCount val="241"/>
                <c:pt idx="80">
                  <c:v>-6.999999999999886</c:v>
                </c:pt>
                <c:pt idx="81">
                  <c:v>-7.379999999999898</c:v>
                </c:pt>
                <c:pt idx="82">
                  <c:v>-7.71999999999991</c:v>
                </c:pt>
                <c:pt idx="83">
                  <c:v>-8.019999999999921</c:v>
                </c:pt>
                <c:pt idx="84">
                  <c:v>-8.279999999999932</c:v>
                </c:pt>
                <c:pt idx="85">
                  <c:v>-8.499999999999943</c:v>
                </c:pt>
                <c:pt idx="86">
                  <c:v>-8.679999999999955</c:v>
                </c:pt>
                <c:pt idx="87">
                  <c:v>-8.819999999999967</c:v>
                </c:pt>
                <c:pt idx="88">
                  <c:v>-8.919999999999979</c:v>
                </c:pt>
                <c:pt idx="89">
                  <c:v>-8.97999999999999</c:v>
                </c:pt>
                <c:pt idx="90">
                  <c:v>-9</c:v>
                </c:pt>
                <c:pt idx="91">
                  <c:v>-8.980000000000011</c:v>
                </c:pt>
                <c:pt idx="92">
                  <c:v>-8.920000000000021</c:v>
                </c:pt>
                <c:pt idx="93">
                  <c:v>-8.820000000000032</c:v>
                </c:pt>
                <c:pt idx="94">
                  <c:v>-8.680000000000044</c:v>
                </c:pt>
                <c:pt idx="95">
                  <c:v>-8.500000000000053</c:v>
                </c:pt>
                <c:pt idx="96">
                  <c:v>-8.280000000000065</c:v>
                </c:pt>
                <c:pt idx="97">
                  <c:v>-8.020000000000076</c:v>
                </c:pt>
                <c:pt idx="98">
                  <c:v>-7.720000000000086</c:v>
                </c:pt>
                <c:pt idx="99">
                  <c:v>-7.380000000000097</c:v>
                </c:pt>
                <c:pt idx="100">
                  <c:v>-7.000000000000107</c:v>
                </c:pt>
                <c:pt idx="101">
                  <c:v>-6.580000000000117</c:v>
                </c:pt>
                <c:pt idx="102">
                  <c:v>-6.120000000000127</c:v>
                </c:pt>
                <c:pt idx="103">
                  <c:v>-5.620000000000138</c:v>
                </c:pt>
                <c:pt idx="104">
                  <c:v>-5.0800000000001475</c:v>
                </c:pt>
                <c:pt idx="105">
                  <c:v>-4.500000000000157</c:v>
                </c:pt>
                <c:pt idx="106">
                  <c:v>-3.880000000000167</c:v>
                </c:pt>
                <c:pt idx="107">
                  <c:v>-3.2200000000001774</c:v>
                </c:pt>
                <c:pt idx="108">
                  <c:v>-2.520000000000187</c:v>
                </c:pt>
                <c:pt idx="109">
                  <c:v>-1.7800000000001965</c:v>
                </c:pt>
                <c:pt idx="110">
                  <c:v>-1.000000000000206</c:v>
                </c:pt>
                <c:pt idx="111">
                  <c:v>-0.18000000000021643</c:v>
                </c:pt>
                <c:pt idx="112">
                  <c:v>0.6799999999997741</c:v>
                </c:pt>
                <c:pt idx="113">
                  <c:v>1.579999999999762</c:v>
                </c:pt>
                <c:pt idx="114">
                  <c:v>2.5199999999997527</c:v>
                </c:pt>
                <c:pt idx="115">
                  <c:v>3.4999999999997424</c:v>
                </c:pt>
                <c:pt idx="116">
                  <c:v>4.519999999999728</c:v>
                </c:pt>
                <c:pt idx="117">
                  <c:v>5.579999999999719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'[1]Лист2'!$G$23</c:f>
              <c:strCache>
                <c:ptCount val="1"/>
                <c:pt idx="0">
                  <c:v>Y6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'[1]Лист2'!$A$24:$A$264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0</c:v>
                </c:pt>
                <c:pt idx="121">
                  <c:v>0.1</c:v>
                </c:pt>
                <c:pt idx="122">
                  <c:v>0.2</c:v>
                </c:pt>
                <c:pt idx="123">
                  <c:v>0.30000000000000004</c:v>
                </c:pt>
                <c:pt idx="124">
                  <c:v>0.4</c:v>
                </c:pt>
                <c:pt idx="125">
                  <c:v>0.5</c:v>
                </c:pt>
                <c:pt idx="126">
                  <c:v>0.6</c:v>
                </c:pt>
                <c:pt idx="127">
                  <c:v>0.7</c:v>
                </c:pt>
                <c:pt idx="128">
                  <c:v>0.7999999999999999</c:v>
                </c:pt>
                <c:pt idx="129">
                  <c:v>0.8999999999999999</c:v>
                </c:pt>
                <c:pt idx="130">
                  <c:v>0.9999999999999999</c:v>
                </c:pt>
                <c:pt idx="131">
                  <c:v>1.0999999999999999</c:v>
                </c:pt>
                <c:pt idx="132">
                  <c:v>1.2</c:v>
                </c:pt>
                <c:pt idx="133">
                  <c:v>1.3</c:v>
                </c:pt>
                <c:pt idx="134">
                  <c:v>1.4000000000000001</c:v>
                </c:pt>
                <c:pt idx="135">
                  <c:v>1.5000000000000002</c:v>
                </c:pt>
                <c:pt idx="136">
                  <c:v>1.6000000000000003</c:v>
                </c:pt>
                <c:pt idx="137">
                  <c:v>1.7000000000000004</c:v>
                </c:pt>
                <c:pt idx="138">
                  <c:v>1.8000000000000005</c:v>
                </c:pt>
                <c:pt idx="139">
                  <c:v>1.9000000000000006</c:v>
                </c:pt>
                <c:pt idx="140">
                  <c:v>2.0000000000000004</c:v>
                </c:pt>
                <c:pt idx="141">
                  <c:v>2.1000000000000005</c:v>
                </c:pt>
                <c:pt idx="142">
                  <c:v>2.2000000000000006</c:v>
                </c:pt>
                <c:pt idx="143">
                  <c:v>2.3000000000000007</c:v>
                </c:pt>
                <c:pt idx="144">
                  <c:v>2.400000000000001</c:v>
                </c:pt>
                <c:pt idx="145">
                  <c:v>2.500000000000001</c:v>
                </c:pt>
                <c:pt idx="146">
                  <c:v>2.600000000000001</c:v>
                </c:pt>
                <c:pt idx="147">
                  <c:v>2.700000000000001</c:v>
                </c:pt>
                <c:pt idx="148">
                  <c:v>2.800000000000001</c:v>
                </c:pt>
                <c:pt idx="149">
                  <c:v>2.9000000000000012</c:v>
                </c:pt>
                <c:pt idx="150">
                  <c:v>3.0000000000000013</c:v>
                </c:pt>
                <c:pt idx="151">
                  <c:v>3.1000000000000014</c:v>
                </c:pt>
                <c:pt idx="152">
                  <c:v>3.2000000000000015</c:v>
                </c:pt>
                <c:pt idx="153">
                  <c:v>3.3000000000000016</c:v>
                </c:pt>
                <c:pt idx="154">
                  <c:v>3.4000000000000017</c:v>
                </c:pt>
                <c:pt idx="155">
                  <c:v>3.5000000000000018</c:v>
                </c:pt>
                <c:pt idx="156">
                  <c:v>3.600000000000002</c:v>
                </c:pt>
                <c:pt idx="157">
                  <c:v>3.700000000000002</c:v>
                </c:pt>
                <c:pt idx="158">
                  <c:v>3.800000000000002</c:v>
                </c:pt>
                <c:pt idx="159">
                  <c:v>3.900000000000002</c:v>
                </c:pt>
                <c:pt idx="160">
                  <c:v>4.000000000000002</c:v>
                </c:pt>
                <c:pt idx="161">
                  <c:v>4.100000000000001</c:v>
                </c:pt>
                <c:pt idx="162">
                  <c:v>4.200000000000001</c:v>
                </c:pt>
                <c:pt idx="163">
                  <c:v>4.300000000000001</c:v>
                </c:pt>
                <c:pt idx="164">
                  <c:v>4.4</c:v>
                </c:pt>
                <c:pt idx="165">
                  <c:v>4.5</c:v>
                </c:pt>
                <c:pt idx="166">
                  <c:v>4.6</c:v>
                </c:pt>
                <c:pt idx="167">
                  <c:v>4.699999999999999</c:v>
                </c:pt>
                <c:pt idx="168">
                  <c:v>4.799999999999999</c:v>
                </c:pt>
                <c:pt idx="169">
                  <c:v>4.899999999999999</c:v>
                </c:pt>
                <c:pt idx="170">
                  <c:v>4.999999999999998</c:v>
                </c:pt>
                <c:pt idx="171">
                  <c:v>5.099999999999998</c:v>
                </c:pt>
                <c:pt idx="172">
                  <c:v>5.1999999999999975</c:v>
                </c:pt>
                <c:pt idx="173">
                  <c:v>5.299999999999997</c:v>
                </c:pt>
                <c:pt idx="174">
                  <c:v>5.399999999999997</c:v>
                </c:pt>
                <c:pt idx="175">
                  <c:v>5.4999999999999964</c:v>
                </c:pt>
                <c:pt idx="176">
                  <c:v>5.599999999999996</c:v>
                </c:pt>
                <c:pt idx="177">
                  <c:v>5.699999999999996</c:v>
                </c:pt>
                <c:pt idx="178">
                  <c:v>5.799999999999995</c:v>
                </c:pt>
                <c:pt idx="179">
                  <c:v>5.899999999999995</c:v>
                </c:pt>
                <c:pt idx="180">
                  <c:v>5.999999999999995</c:v>
                </c:pt>
                <c:pt idx="181">
                  <c:v>6.099999999999994</c:v>
                </c:pt>
                <c:pt idx="182">
                  <c:v>6.199999999999994</c:v>
                </c:pt>
                <c:pt idx="183">
                  <c:v>6.299999999999994</c:v>
                </c:pt>
                <c:pt idx="184">
                  <c:v>6.399999999999993</c:v>
                </c:pt>
                <c:pt idx="185">
                  <c:v>6.499999999999993</c:v>
                </c:pt>
                <c:pt idx="186">
                  <c:v>6.5999999999999925</c:v>
                </c:pt>
                <c:pt idx="187">
                  <c:v>6.699999999999992</c:v>
                </c:pt>
                <c:pt idx="188">
                  <c:v>6.799999999999992</c:v>
                </c:pt>
                <c:pt idx="189">
                  <c:v>6.8999999999999915</c:v>
                </c:pt>
                <c:pt idx="190">
                  <c:v>6.999999999999991</c:v>
                </c:pt>
                <c:pt idx="191">
                  <c:v>7.099999999999991</c:v>
                </c:pt>
                <c:pt idx="192">
                  <c:v>7.19999999999999</c:v>
                </c:pt>
                <c:pt idx="193">
                  <c:v>7.29999999999999</c:v>
                </c:pt>
                <c:pt idx="194">
                  <c:v>7.39999999999999</c:v>
                </c:pt>
                <c:pt idx="195">
                  <c:v>7.499999999999989</c:v>
                </c:pt>
                <c:pt idx="196">
                  <c:v>7.599999999999989</c:v>
                </c:pt>
                <c:pt idx="197">
                  <c:v>7.699999999999989</c:v>
                </c:pt>
                <c:pt idx="198">
                  <c:v>7.799999999999988</c:v>
                </c:pt>
                <c:pt idx="199">
                  <c:v>7.899999999999988</c:v>
                </c:pt>
                <c:pt idx="200">
                  <c:v>7.999999999999988</c:v>
                </c:pt>
                <c:pt idx="201">
                  <c:v>8.099999999999987</c:v>
                </c:pt>
                <c:pt idx="202">
                  <c:v>8.199999999999987</c:v>
                </c:pt>
                <c:pt idx="203">
                  <c:v>8.299999999999986</c:v>
                </c:pt>
                <c:pt idx="204">
                  <c:v>8.399999999999986</c:v>
                </c:pt>
                <c:pt idx="205">
                  <c:v>8.499999999999986</c:v>
                </c:pt>
                <c:pt idx="206">
                  <c:v>8.599999999999985</c:v>
                </c:pt>
                <c:pt idx="207">
                  <c:v>8.699999999999985</c:v>
                </c:pt>
                <c:pt idx="208">
                  <c:v>8.799999999999985</c:v>
                </c:pt>
                <c:pt idx="209">
                  <c:v>8.899999999999984</c:v>
                </c:pt>
                <c:pt idx="210">
                  <c:v>8.999999999999984</c:v>
                </c:pt>
                <c:pt idx="211">
                  <c:v>9.099999999999984</c:v>
                </c:pt>
                <c:pt idx="212">
                  <c:v>9.199999999999983</c:v>
                </c:pt>
                <c:pt idx="213">
                  <c:v>9.299999999999983</c:v>
                </c:pt>
                <c:pt idx="214">
                  <c:v>9.399999999999983</c:v>
                </c:pt>
                <c:pt idx="215">
                  <c:v>9.499999999999982</c:v>
                </c:pt>
                <c:pt idx="216">
                  <c:v>9.599999999999982</c:v>
                </c:pt>
                <c:pt idx="217">
                  <c:v>9.699999999999982</c:v>
                </c:pt>
                <c:pt idx="218">
                  <c:v>9.799999999999981</c:v>
                </c:pt>
                <c:pt idx="219">
                  <c:v>9.89999999999998</c:v>
                </c:pt>
                <c:pt idx="220">
                  <c:v>9.99999999999998</c:v>
                </c:pt>
                <c:pt idx="221">
                  <c:v>10.09999999999998</c:v>
                </c:pt>
                <c:pt idx="222">
                  <c:v>10.19999999999998</c:v>
                </c:pt>
                <c:pt idx="223">
                  <c:v>10.29999999999998</c:v>
                </c:pt>
                <c:pt idx="224">
                  <c:v>10.399999999999979</c:v>
                </c:pt>
                <c:pt idx="225">
                  <c:v>10.499999999999979</c:v>
                </c:pt>
                <c:pt idx="226">
                  <c:v>10.599999999999978</c:v>
                </c:pt>
                <c:pt idx="227">
                  <c:v>10.699999999999978</c:v>
                </c:pt>
                <c:pt idx="228">
                  <c:v>10.799999999999978</c:v>
                </c:pt>
                <c:pt idx="229">
                  <c:v>10.899999999999977</c:v>
                </c:pt>
                <c:pt idx="230">
                  <c:v>10.999999999999977</c:v>
                </c:pt>
                <c:pt idx="231">
                  <c:v>11.099999999999977</c:v>
                </c:pt>
                <c:pt idx="232">
                  <c:v>11.199999999999976</c:v>
                </c:pt>
                <c:pt idx="233">
                  <c:v>11.299999999999976</c:v>
                </c:pt>
                <c:pt idx="234">
                  <c:v>11.399999999999975</c:v>
                </c:pt>
                <c:pt idx="235">
                  <c:v>11.499999999999975</c:v>
                </c:pt>
                <c:pt idx="236">
                  <c:v>11.599999999999975</c:v>
                </c:pt>
                <c:pt idx="237">
                  <c:v>11.699999999999974</c:v>
                </c:pt>
                <c:pt idx="238">
                  <c:v>11.799999999999974</c:v>
                </c:pt>
                <c:pt idx="239">
                  <c:v>11.899999999999974</c:v>
                </c:pt>
                <c:pt idx="240">
                  <c:v>11.999999999999973</c:v>
                </c:pt>
              </c:numCache>
            </c:numRef>
          </c:xVal>
          <c:yVal>
            <c:numRef>
              <c:f>'[1]Лист2'!$G$24:$G$264</c:f>
              <c:numCache>
                <c:ptCount val="241"/>
                <c:pt idx="80">
                  <c:v>-8.499999999999915</c:v>
                </c:pt>
                <c:pt idx="81">
                  <c:v>-8.784999999999924</c:v>
                </c:pt>
                <c:pt idx="82">
                  <c:v>-9.039999999999932</c:v>
                </c:pt>
                <c:pt idx="83">
                  <c:v>-9.26499999999994</c:v>
                </c:pt>
                <c:pt idx="84">
                  <c:v>-9.45999999999995</c:v>
                </c:pt>
                <c:pt idx="85">
                  <c:v>-9.624999999999957</c:v>
                </c:pt>
                <c:pt idx="86">
                  <c:v>-9.759999999999966</c:v>
                </c:pt>
                <c:pt idx="87">
                  <c:v>-9.864999999999975</c:v>
                </c:pt>
                <c:pt idx="88">
                  <c:v>-9.939999999999984</c:v>
                </c:pt>
                <c:pt idx="89">
                  <c:v>-9.984999999999992</c:v>
                </c:pt>
                <c:pt idx="90">
                  <c:v>-10</c:v>
                </c:pt>
                <c:pt idx="91">
                  <c:v>-9.985000000000008</c:v>
                </c:pt>
                <c:pt idx="92">
                  <c:v>-9.940000000000017</c:v>
                </c:pt>
                <c:pt idx="93">
                  <c:v>-9.865000000000025</c:v>
                </c:pt>
                <c:pt idx="94">
                  <c:v>-9.760000000000032</c:v>
                </c:pt>
                <c:pt idx="95">
                  <c:v>-9.62500000000004</c:v>
                </c:pt>
                <c:pt idx="96">
                  <c:v>-9.460000000000049</c:v>
                </c:pt>
                <c:pt idx="97">
                  <c:v>-9.265000000000057</c:v>
                </c:pt>
                <c:pt idx="98">
                  <c:v>-9.040000000000065</c:v>
                </c:pt>
                <c:pt idx="99">
                  <c:v>-8.785000000000071</c:v>
                </c:pt>
                <c:pt idx="100">
                  <c:v>-8.50000000000008</c:v>
                </c:pt>
                <c:pt idx="101">
                  <c:v>-8.185000000000088</c:v>
                </c:pt>
                <c:pt idx="102">
                  <c:v>-7.840000000000096</c:v>
                </c:pt>
                <c:pt idx="103">
                  <c:v>-7.465000000000103</c:v>
                </c:pt>
                <c:pt idx="104">
                  <c:v>-7.060000000000111</c:v>
                </c:pt>
                <c:pt idx="105">
                  <c:v>-6.625000000000118</c:v>
                </c:pt>
                <c:pt idx="106">
                  <c:v>-6.160000000000125</c:v>
                </c:pt>
                <c:pt idx="107">
                  <c:v>-5.665000000000133</c:v>
                </c:pt>
                <c:pt idx="108">
                  <c:v>-5.14000000000014</c:v>
                </c:pt>
                <c:pt idx="109">
                  <c:v>-4.585000000000147</c:v>
                </c:pt>
                <c:pt idx="110">
                  <c:v>-4.0000000000001545</c:v>
                </c:pt>
                <c:pt idx="111">
                  <c:v>-3.3850000000001623</c:v>
                </c:pt>
                <c:pt idx="112">
                  <c:v>-2.740000000000169</c:v>
                </c:pt>
                <c:pt idx="113">
                  <c:v>-2.065000000000179</c:v>
                </c:pt>
                <c:pt idx="114">
                  <c:v>-1.360000000000186</c:v>
                </c:pt>
                <c:pt idx="115">
                  <c:v>-0.6250000000001936</c:v>
                </c:pt>
                <c:pt idx="116">
                  <c:v>0.1399999999997963</c:v>
                </c:pt>
                <c:pt idx="117">
                  <c:v>0.9349999999997891</c:v>
                </c:pt>
                <c:pt idx="118">
                  <c:v>1.759999999999783</c:v>
                </c:pt>
                <c:pt idx="119">
                  <c:v>2.6149999999997764</c:v>
                </c:pt>
                <c:pt idx="120">
                  <c:v>3.5</c:v>
                </c:pt>
                <c:pt idx="121">
                  <c:v>4.415000000000003</c:v>
                </c:pt>
                <c:pt idx="122">
                  <c:v>5.360000000000003</c:v>
                </c:pt>
              </c:numCache>
            </c:numRef>
          </c:yVal>
          <c:smooth val="1"/>
        </c:ser>
        <c:axId val="4946345"/>
        <c:axId val="44517106"/>
      </c:scatterChart>
      <c:valAx>
        <c:axId val="4946345"/>
        <c:scaling>
          <c:orientation val="minMax"/>
        </c:scaling>
        <c:axPos val="b"/>
        <c:delete val="1"/>
        <c:majorTickMark val="out"/>
        <c:minorTickMark val="none"/>
        <c:tickLblPos val="nextTo"/>
        <c:crossAx val="44517106"/>
        <c:crosses val="autoZero"/>
        <c:crossBetween val="midCat"/>
        <c:dispUnits/>
      </c:valAx>
      <c:valAx>
        <c:axId val="44517106"/>
        <c:scaling>
          <c:orientation val="minMax"/>
        </c:scaling>
        <c:axPos val="l"/>
        <c:delete val="1"/>
        <c:majorTickMark val="out"/>
        <c:minorTickMark val="none"/>
        <c:tickLblPos val="nextTo"/>
        <c:crossAx val="4946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34</xdr:row>
      <xdr:rowOff>123825</xdr:rowOff>
    </xdr:from>
    <xdr:to>
      <xdr:col>37</xdr:col>
      <xdr:colOff>152400</xdr:colOff>
      <xdr:row>37</xdr:row>
      <xdr:rowOff>95250</xdr:rowOff>
    </xdr:to>
    <xdr:sp>
      <xdr:nvSpPr>
        <xdr:cNvPr id="1" name="Стрелка вправо 1"/>
        <xdr:cNvSpPr>
          <a:spLocks/>
        </xdr:cNvSpPr>
      </xdr:nvSpPr>
      <xdr:spPr>
        <a:xfrm>
          <a:off x="6524625" y="5772150"/>
          <a:ext cx="4238625" cy="466725"/>
        </a:xfrm>
        <a:prstGeom prst="rightArrow">
          <a:avLst>
            <a:gd name="adj" fmla="val 3562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Ответ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19050</xdr:rowOff>
    </xdr:from>
    <xdr:to>
      <xdr:col>7</xdr:col>
      <xdr:colOff>600075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704850" y="24479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23</xdr:row>
      <xdr:rowOff>38100</xdr:rowOff>
    </xdr:from>
    <xdr:to>
      <xdr:col>23</xdr:col>
      <xdr:colOff>457200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10668000" y="3762375"/>
        <a:ext cx="5229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9525</xdr:rowOff>
    </xdr:from>
    <xdr:to>
      <xdr:col>14</xdr:col>
      <xdr:colOff>447675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010025" y="171450"/>
        <a:ext cx="4476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22</xdr:row>
      <xdr:rowOff>38100</xdr:rowOff>
    </xdr:from>
    <xdr:to>
      <xdr:col>15</xdr:col>
      <xdr:colOff>514350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3981450" y="3609975"/>
        <a:ext cx="5257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11</xdr:row>
      <xdr:rowOff>47625</xdr:rowOff>
    </xdr:from>
    <xdr:to>
      <xdr:col>5</xdr:col>
      <xdr:colOff>514350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28800"/>
          <a:ext cx="34194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76200</xdr:rowOff>
    </xdr:from>
    <xdr:to>
      <xdr:col>6</xdr:col>
      <xdr:colOff>542925</xdr:colOff>
      <xdr:row>3</xdr:row>
      <xdr:rowOff>0</xdr:rowOff>
    </xdr:to>
    <xdr:sp>
      <xdr:nvSpPr>
        <xdr:cNvPr id="1" name="WordArt 2"/>
        <xdr:cNvSpPr>
          <a:spLocks/>
        </xdr:cNvSpPr>
      </xdr:nvSpPr>
      <xdr:spPr>
        <a:xfrm>
          <a:off x="4333875" y="238125"/>
          <a:ext cx="10763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Кроссворд</a:t>
          </a:r>
        </a:p>
      </xdr:txBody>
    </xdr:sp>
    <xdr:clientData/>
  </xdr:twoCellAnchor>
  <xdr:twoCellAnchor>
    <xdr:from>
      <xdr:col>4</xdr:col>
      <xdr:colOff>190500</xdr:colOff>
      <xdr:row>4</xdr:row>
      <xdr:rowOff>123825</xdr:rowOff>
    </xdr:from>
    <xdr:to>
      <xdr:col>7</xdr:col>
      <xdr:colOff>619125</xdr:colOff>
      <xdr:row>6</xdr:row>
      <xdr:rowOff>47625</xdr:rowOff>
    </xdr:to>
    <xdr:sp>
      <xdr:nvSpPr>
        <xdr:cNvPr id="2" name="WordArt 3"/>
        <xdr:cNvSpPr>
          <a:spLocks/>
        </xdr:cNvSpPr>
      </xdr:nvSpPr>
      <xdr:spPr>
        <a:xfrm>
          <a:off x="3686175" y="771525"/>
          <a:ext cx="24860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"Дерни мышку за хвост"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1114425</xdr:colOff>
      <xdr:row>6</xdr:row>
      <xdr:rowOff>0</xdr:rowOff>
    </xdr:to>
    <xdr:pic>
      <xdr:nvPicPr>
        <xdr:cNvPr id="3" name="Picture 5" descr="BS005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85725</xdr:rowOff>
    </xdr:from>
    <xdr:to>
      <xdr:col>1</xdr:col>
      <xdr:colOff>390525</xdr:colOff>
      <xdr:row>7</xdr:row>
      <xdr:rowOff>38100</xdr:rowOff>
    </xdr:to>
    <xdr:sp>
      <xdr:nvSpPr>
        <xdr:cNvPr id="1" name="WordArt 6"/>
        <xdr:cNvSpPr>
          <a:spLocks/>
        </xdr:cNvSpPr>
      </xdr:nvSpPr>
      <xdr:spPr>
        <a:xfrm rot="5400000">
          <a:off x="876300" y="85725"/>
          <a:ext cx="190500" cy="1085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226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Ваш результат</a:t>
          </a:r>
        </a:p>
      </xdr:txBody>
    </xdr:sp>
    <xdr:clientData/>
  </xdr:twoCellAnchor>
  <xdr:twoCellAnchor>
    <xdr:from>
      <xdr:col>5</xdr:col>
      <xdr:colOff>361950</xdr:colOff>
      <xdr:row>1</xdr:row>
      <xdr:rowOff>95250</xdr:rowOff>
    </xdr:from>
    <xdr:to>
      <xdr:col>8</xdr:col>
      <xdr:colOff>361950</xdr:colOff>
      <xdr:row>3</xdr:row>
      <xdr:rowOff>104775</xdr:rowOff>
    </xdr:to>
    <xdr:sp>
      <xdr:nvSpPr>
        <xdr:cNvPr id="2" name="WordArt 7"/>
        <xdr:cNvSpPr>
          <a:spLocks/>
        </xdr:cNvSpPr>
      </xdr:nvSpPr>
      <xdr:spPr>
        <a:xfrm>
          <a:off x="3790950" y="257175"/>
          <a:ext cx="2057400" cy="3333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53830796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Историческая справка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6;&#1088;&#1077;&#1081;\&#1050;%20%20&#1091;&#1088;&#1086;&#1082;&#1091;\&#1059;&#1088;&#1086;&#1082;&#1080;%20&#1087;&#1086;%20Excel\&#1069;&#1051;-&#1058;&#1040;&#1041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ЗНАЧ"/>
      <sheetName val="диаграммы"/>
      <sheetName val="Лист3"/>
      <sheetName val="Лист1"/>
      <sheetName val="Лист2"/>
      <sheetName val="ТАБЛИЦА УМНОЖЕНИЯ"/>
    </sheetNames>
    <sheetDataSet>
      <sheetData sheetId="4">
        <row r="1">
          <cell r="B1" t="str">
            <v>y1</v>
          </cell>
          <cell r="C1" t="str">
            <v>y2</v>
          </cell>
          <cell r="D1" t="str">
            <v>y3</v>
          </cell>
          <cell r="E1" t="str">
            <v>y4</v>
          </cell>
          <cell r="F1" t="str">
            <v>y5</v>
          </cell>
          <cell r="G1" t="str">
            <v>y6</v>
          </cell>
          <cell r="H1" t="str">
            <v>y7</v>
          </cell>
        </row>
        <row r="2">
          <cell r="A2">
            <v>-9</v>
          </cell>
          <cell r="B2">
            <v>1</v>
          </cell>
          <cell r="D2">
            <v>1</v>
          </cell>
          <cell r="F2">
            <v>1</v>
          </cell>
        </row>
        <row r="3">
          <cell r="A3">
            <v>-8</v>
          </cell>
          <cell r="B3">
            <v>1.4375</v>
          </cell>
          <cell r="D3">
            <v>-0.75</v>
          </cell>
          <cell r="F3">
            <v>4</v>
          </cell>
        </row>
        <row r="4">
          <cell r="A4">
            <v>-7</v>
          </cell>
          <cell r="B4">
            <v>1.75</v>
          </cell>
          <cell r="D4">
            <v>-2</v>
          </cell>
          <cell r="F4">
            <v>5</v>
          </cell>
        </row>
        <row r="5">
          <cell r="A5">
            <v>-6</v>
          </cell>
          <cell r="B5">
            <v>1.9375</v>
          </cell>
          <cell r="D5">
            <v>-2.75</v>
          </cell>
          <cell r="F5">
            <v>4</v>
          </cell>
        </row>
        <row r="6">
          <cell r="A6">
            <v>-5</v>
          </cell>
          <cell r="B6">
            <v>2</v>
          </cell>
          <cell r="D6">
            <v>-3</v>
          </cell>
        </row>
        <row r="7">
          <cell r="A7">
            <v>-4</v>
          </cell>
          <cell r="B7">
            <v>1.9375</v>
          </cell>
          <cell r="D7">
            <v>-2.75</v>
          </cell>
        </row>
        <row r="8">
          <cell r="A8">
            <v>-3</v>
          </cell>
          <cell r="B8">
            <v>1.75</v>
          </cell>
          <cell r="D8">
            <v>-2</v>
          </cell>
        </row>
        <row r="9">
          <cell r="A9">
            <v>-2</v>
          </cell>
          <cell r="B9">
            <v>1.4375</v>
          </cell>
          <cell r="D9">
            <v>-0.75</v>
          </cell>
        </row>
        <row r="10">
          <cell r="A10">
            <v>-1</v>
          </cell>
          <cell r="B10">
            <v>1</v>
          </cell>
          <cell r="D10">
            <v>1</v>
          </cell>
          <cell r="H10">
            <v>1</v>
          </cell>
        </row>
        <row r="11">
          <cell r="A11">
            <v>0</v>
          </cell>
          <cell r="H11">
            <v>1.5</v>
          </cell>
        </row>
        <row r="12">
          <cell r="A12">
            <v>1</v>
          </cell>
          <cell r="C12">
            <v>1</v>
          </cell>
          <cell r="E12">
            <v>1</v>
          </cell>
          <cell r="H12">
            <v>1</v>
          </cell>
        </row>
        <row r="13">
          <cell r="A13">
            <v>2</v>
          </cell>
          <cell r="C13">
            <v>1.4375</v>
          </cell>
          <cell r="E13">
            <v>-0.75</v>
          </cell>
        </row>
        <row r="14">
          <cell r="A14">
            <v>3</v>
          </cell>
          <cell r="C14">
            <v>1.75</v>
          </cell>
          <cell r="E14">
            <v>-2</v>
          </cell>
        </row>
        <row r="15">
          <cell r="A15">
            <v>4</v>
          </cell>
          <cell r="C15">
            <v>1.9375</v>
          </cell>
          <cell r="E15">
            <v>-2.75</v>
          </cell>
        </row>
        <row r="16">
          <cell r="A16">
            <v>5</v>
          </cell>
          <cell r="C16">
            <v>2</v>
          </cell>
          <cell r="E16">
            <v>-3</v>
          </cell>
        </row>
        <row r="17">
          <cell r="A17">
            <v>6</v>
          </cell>
          <cell r="C17">
            <v>1.9375</v>
          </cell>
          <cell r="E17">
            <v>-2.75</v>
          </cell>
          <cell r="G17">
            <v>4</v>
          </cell>
        </row>
        <row r="18">
          <cell r="A18">
            <v>7</v>
          </cell>
          <cell r="C18">
            <v>1.75</v>
          </cell>
          <cell r="E18">
            <v>-2</v>
          </cell>
          <cell r="G18">
            <v>5</v>
          </cell>
        </row>
        <row r="19">
          <cell r="A19">
            <v>8</v>
          </cell>
          <cell r="C19">
            <v>1.4375</v>
          </cell>
          <cell r="E19">
            <v>-0.75</v>
          </cell>
          <cell r="G19">
            <v>4</v>
          </cell>
        </row>
        <row r="20">
          <cell r="A20">
            <v>9</v>
          </cell>
          <cell r="C20">
            <v>1</v>
          </cell>
          <cell r="E20">
            <v>1</v>
          </cell>
          <cell r="G20">
            <v>1</v>
          </cell>
        </row>
        <row r="23">
          <cell r="B23" t="str">
            <v>y1</v>
          </cell>
          <cell r="C23" t="str">
            <v>Y2</v>
          </cell>
          <cell r="D23" t="str">
            <v>Y3</v>
          </cell>
          <cell r="E23" t="str">
            <v>Y4</v>
          </cell>
          <cell r="F23" t="str">
            <v>Y5</v>
          </cell>
          <cell r="G23" t="str">
            <v>Y6</v>
          </cell>
        </row>
        <row r="24">
          <cell r="A24">
            <v>-12</v>
          </cell>
          <cell r="B24">
            <v>4</v>
          </cell>
          <cell r="D24">
            <v>4</v>
          </cell>
        </row>
        <row r="25">
          <cell r="A25">
            <v>-11.9</v>
          </cell>
          <cell r="B25">
            <v>4.132777777777777</v>
          </cell>
          <cell r="D25">
            <v>4.09875</v>
          </cell>
        </row>
        <row r="26">
          <cell r="A26">
            <v>-11.8</v>
          </cell>
          <cell r="B26">
            <v>4.264444444444444</v>
          </cell>
          <cell r="D26">
            <v>4.194999999999999</v>
          </cell>
        </row>
        <row r="27">
          <cell r="A27">
            <v>-11.700000000000001</v>
          </cell>
          <cell r="B27">
            <v>4.395</v>
          </cell>
          <cell r="D27">
            <v>4.2887499999999985</v>
          </cell>
        </row>
        <row r="28">
          <cell r="A28">
            <v>-11.600000000000001</v>
          </cell>
          <cell r="B28">
            <v>4.524444444444443</v>
          </cell>
          <cell r="D28">
            <v>4.379999999999999</v>
          </cell>
        </row>
        <row r="29">
          <cell r="A29">
            <v>-11.500000000000002</v>
          </cell>
          <cell r="B29">
            <v>4.652777777777777</v>
          </cell>
          <cell r="D29">
            <v>4.468749999999998</v>
          </cell>
        </row>
        <row r="30">
          <cell r="A30">
            <v>-11.400000000000002</v>
          </cell>
          <cell r="B30">
            <v>4.7799999999999985</v>
          </cell>
          <cell r="D30">
            <v>4.554999999999998</v>
          </cell>
        </row>
        <row r="31">
          <cell r="A31">
            <v>-11.300000000000002</v>
          </cell>
          <cell r="B31">
            <v>4.906111111111109</v>
          </cell>
          <cell r="D31">
            <v>4.638749999999998</v>
          </cell>
        </row>
        <row r="32">
          <cell r="A32">
            <v>-11.200000000000003</v>
          </cell>
          <cell r="B32">
            <v>5.031111111111108</v>
          </cell>
          <cell r="D32">
            <v>4.719999999999998</v>
          </cell>
        </row>
        <row r="33">
          <cell r="A33">
            <v>-11.100000000000003</v>
          </cell>
          <cell r="B33">
            <v>5.154999999999997</v>
          </cell>
          <cell r="D33">
            <v>4.798749999999997</v>
          </cell>
        </row>
        <row r="34">
          <cell r="A34">
            <v>-11.000000000000004</v>
          </cell>
          <cell r="B34">
            <v>5.277777777777773</v>
          </cell>
          <cell r="D34">
            <v>4.874999999999997</v>
          </cell>
        </row>
        <row r="35">
          <cell r="A35">
            <v>-10.900000000000004</v>
          </cell>
          <cell r="B35">
            <v>5.39944444444444</v>
          </cell>
          <cell r="D35">
            <v>4.948749999999997</v>
          </cell>
        </row>
        <row r="36">
          <cell r="A36">
            <v>-10.800000000000004</v>
          </cell>
          <cell r="B36">
            <v>5.519999999999996</v>
          </cell>
          <cell r="D36">
            <v>5.019999999999997</v>
          </cell>
        </row>
        <row r="37">
          <cell r="A37">
            <v>-10.700000000000005</v>
          </cell>
          <cell r="B37">
            <v>5.63944444444444</v>
          </cell>
          <cell r="D37">
            <v>5.0887499999999966</v>
          </cell>
        </row>
        <row r="38">
          <cell r="A38">
            <v>-10.600000000000005</v>
          </cell>
          <cell r="B38">
            <v>5.757777777777773</v>
          </cell>
          <cell r="D38">
            <v>5.154999999999997</v>
          </cell>
        </row>
        <row r="39">
          <cell r="A39">
            <v>-10.500000000000005</v>
          </cell>
          <cell r="B39">
            <v>5.874999999999994</v>
          </cell>
          <cell r="D39">
            <v>5.2187499999999964</v>
          </cell>
        </row>
        <row r="40">
          <cell r="A40">
            <v>-10.400000000000006</v>
          </cell>
          <cell r="B40">
            <v>5.991111111111104</v>
          </cell>
          <cell r="D40">
            <v>5.279999999999997</v>
          </cell>
        </row>
        <row r="41">
          <cell r="A41">
            <v>-10.300000000000006</v>
          </cell>
          <cell r="B41">
            <v>6.106111111111104</v>
          </cell>
          <cell r="D41">
            <v>5.3387499999999966</v>
          </cell>
        </row>
        <row r="42">
          <cell r="A42">
            <v>-10.200000000000006</v>
          </cell>
          <cell r="B42">
            <v>6.219999999999993</v>
          </cell>
          <cell r="D42">
            <v>5.394999999999996</v>
          </cell>
        </row>
        <row r="43">
          <cell r="A43">
            <v>-10.100000000000007</v>
          </cell>
          <cell r="B43">
            <v>6.33277777777777</v>
          </cell>
          <cell r="D43">
            <v>5.448749999999997</v>
          </cell>
        </row>
        <row r="44">
          <cell r="A44">
            <v>-10.000000000000007</v>
          </cell>
          <cell r="B44">
            <v>6.444444444444437</v>
          </cell>
          <cell r="D44">
            <v>5.4999999999999964</v>
          </cell>
        </row>
        <row r="45">
          <cell r="A45">
            <v>-9.900000000000007</v>
          </cell>
          <cell r="B45">
            <v>6.554999999999992</v>
          </cell>
          <cell r="D45">
            <v>5.5487499999999965</v>
          </cell>
        </row>
        <row r="46">
          <cell r="A46">
            <v>-9.800000000000008</v>
          </cell>
          <cell r="B46">
            <v>6.664444444444436</v>
          </cell>
          <cell r="D46">
            <v>5.594999999999996</v>
          </cell>
        </row>
        <row r="47">
          <cell r="A47">
            <v>-9.700000000000008</v>
          </cell>
          <cell r="B47">
            <v>6.772777777777769</v>
          </cell>
          <cell r="D47">
            <v>5.638749999999996</v>
          </cell>
        </row>
        <row r="48">
          <cell r="A48">
            <v>-9.600000000000009</v>
          </cell>
          <cell r="B48">
            <v>6.879999999999991</v>
          </cell>
          <cell r="D48">
            <v>5.679999999999996</v>
          </cell>
        </row>
        <row r="49">
          <cell r="A49">
            <v>-9.500000000000009</v>
          </cell>
          <cell r="B49">
            <v>6.986111111111102</v>
          </cell>
          <cell r="D49">
            <v>5.7187499999999964</v>
          </cell>
        </row>
        <row r="50">
          <cell r="A50">
            <v>-9.40000000000001</v>
          </cell>
          <cell r="B50">
            <v>7.091111111111102</v>
          </cell>
          <cell r="D50">
            <v>5.754999999999996</v>
          </cell>
        </row>
        <row r="51">
          <cell r="A51">
            <v>-9.30000000000001</v>
          </cell>
          <cell r="B51">
            <v>7.1949999999999905</v>
          </cell>
          <cell r="D51">
            <v>5.788749999999997</v>
          </cell>
        </row>
        <row r="52">
          <cell r="A52">
            <v>-9.20000000000001</v>
          </cell>
          <cell r="B52">
            <v>7.2977777777777675</v>
          </cell>
          <cell r="D52">
            <v>5.819999999999997</v>
          </cell>
        </row>
        <row r="53">
          <cell r="A53">
            <v>-9.10000000000001</v>
          </cell>
          <cell r="B53">
            <v>7.399444444444434</v>
          </cell>
          <cell r="D53">
            <v>5.848749999999997</v>
          </cell>
        </row>
        <row r="54">
          <cell r="A54">
            <v>-9.00000000000001</v>
          </cell>
          <cell r="B54">
            <v>7.499999999999989</v>
          </cell>
          <cell r="D54">
            <v>5.874999999999997</v>
          </cell>
        </row>
        <row r="55">
          <cell r="A55">
            <v>-8.900000000000011</v>
          </cell>
          <cell r="B55">
            <v>7.599444444444434</v>
          </cell>
          <cell r="D55">
            <v>5.898749999999998</v>
          </cell>
        </row>
        <row r="56">
          <cell r="A56">
            <v>-8.800000000000011</v>
          </cell>
          <cell r="B56">
            <v>7.697777777777767</v>
          </cell>
          <cell r="D56">
            <v>5.919999999999998</v>
          </cell>
        </row>
        <row r="57">
          <cell r="A57">
            <v>-8.700000000000012</v>
          </cell>
          <cell r="B57">
            <v>7.794999999999988</v>
          </cell>
          <cell r="D57">
            <v>5.938749999999998</v>
          </cell>
        </row>
        <row r="58">
          <cell r="A58">
            <v>-8.600000000000012</v>
          </cell>
          <cell r="B58">
            <v>7.891111111111099</v>
          </cell>
          <cell r="D58">
            <v>5.954999999999998</v>
          </cell>
        </row>
        <row r="59">
          <cell r="A59">
            <v>-8.500000000000012</v>
          </cell>
          <cell r="B59">
            <v>7.986111111111099</v>
          </cell>
          <cell r="D59">
            <v>5.968749999999998</v>
          </cell>
        </row>
        <row r="60">
          <cell r="A60">
            <v>-8.400000000000013</v>
          </cell>
          <cell r="B60">
            <v>8.079999999999988</v>
          </cell>
          <cell r="D60">
            <v>5.979999999999999</v>
          </cell>
        </row>
        <row r="61">
          <cell r="A61">
            <v>-8.300000000000013</v>
          </cell>
          <cell r="B61">
            <v>8.172777777777766</v>
          </cell>
          <cell r="D61">
            <v>5.988749999999999</v>
          </cell>
        </row>
        <row r="62">
          <cell r="A62">
            <v>-8.200000000000014</v>
          </cell>
          <cell r="B62">
            <v>8.264444444444432</v>
          </cell>
          <cell r="D62">
            <v>5.994999999999999</v>
          </cell>
        </row>
        <row r="63">
          <cell r="A63">
            <v>-8.100000000000014</v>
          </cell>
          <cell r="B63">
            <v>8.354999999999988</v>
          </cell>
          <cell r="D63">
            <v>5.998749999999999</v>
          </cell>
        </row>
        <row r="64">
          <cell r="A64">
            <v>-8.000000000000014</v>
          </cell>
          <cell r="B64">
            <v>8.444444444444432</v>
          </cell>
          <cell r="D64">
            <v>6</v>
          </cell>
        </row>
        <row r="65">
          <cell r="A65">
            <v>-7.900000000000015</v>
          </cell>
          <cell r="B65">
            <v>8.532777777777765</v>
          </cell>
          <cell r="D65">
            <v>5.99875</v>
          </cell>
        </row>
        <row r="66">
          <cell r="A66">
            <v>-7.800000000000015</v>
          </cell>
          <cell r="B66">
            <v>8.619999999999987</v>
          </cell>
          <cell r="D66">
            <v>5.995000000000001</v>
          </cell>
        </row>
        <row r="67">
          <cell r="A67">
            <v>-7.700000000000015</v>
          </cell>
          <cell r="B67">
            <v>8.706111111111099</v>
          </cell>
          <cell r="D67">
            <v>5.988750000000001</v>
          </cell>
        </row>
        <row r="68">
          <cell r="A68">
            <v>-7.600000000000016</v>
          </cell>
          <cell r="B68">
            <v>8.791111111111098</v>
          </cell>
          <cell r="D68">
            <v>5.980000000000001</v>
          </cell>
        </row>
        <row r="69">
          <cell r="A69">
            <v>-7.500000000000016</v>
          </cell>
          <cell r="B69">
            <v>8.874999999999986</v>
          </cell>
          <cell r="D69">
            <v>5.968750000000002</v>
          </cell>
        </row>
        <row r="70">
          <cell r="A70">
            <v>-7.400000000000016</v>
          </cell>
          <cell r="B70">
            <v>8.957777777777764</v>
          </cell>
          <cell r="D70">
            <v>5.955000000000003</v>
          </cell>
        </row>
        <row r="71">
          <cell r="A71">
            <v>-7.300000000000017</v>
          </cell>
          <cell r="B71">
            <v>9.039444444444431</v>
          </cell>
          <cell r="D71">
            <v>5.938750000000003</v>
          </cell>
        </row>
        <row r="72">
          <cell r="A72">
            <v>-7.200000000000017</v>
          </cell>
          <cell r="B72">
            <v>9.119999999999987</v>
          </cell>
          <cell r="D72">
            <v>5.9200000000000035</v>
          </cell>
        </row>
        <row r="73">
          <cell r="A73">
            <v>-7.100000000000017</v>
          </cell>
          <cell r="B73">
            <v>9.199444444444431</v>
          </cell>
          <cell r="D73">
            <v>5.898750000000004</v>
          </cell>
        </row>
        <row r="74">
          <cell r="A74">
            <v>-7.000000000000018</v>
          </cell>
          <cell r="B74">
            <v>9.277777777777764</v>
          </cell>
          <cell r="D74">
            <v>5.875000000000004</v>
          </cell>
        </row>
        <row r="75">
          <cell r="A75">
            <v>-6.900000000000018</v>
          </cell>
          <cell r="B75">
            <v>9.354999999999986</v>
          </cell>
          <cell r="D75">
            <v>5.848750000000005</v>
          </cell>
        </row>
        <row r="76">
          <cell r="A76">
            <v>-6.8000000000000185</v>
          </cell>
          <cell r="B76">
            <v>9.431111111111097</v>
          </cell>
          <cell r="D76">
            <v>5.820000000000006</v>
          </cell>
        </row>
        <row r="77">
          <cell r="A77">
            <v>-6.700000000000019</v>
          </cell>
          <cell r="B77">
            <v>9.506111111111098</v>
          </cell>
          <cell r="D77">
            <v>5.7887500000000065</v>
          </cell>
        </row>
        <row r="78">
          <cell r="A78">
            <v>-6.600000000000019</v>
          </cell>
          <cell r="B78">
            <v>9.579999999999986</v>
          </cell>
          <cell r="D78">
            <v>5.755000000000007</v>
          </cell>
        </row>
        <row r="79">
          <cell r="A79">
            <v>-6.5000000000000195</v>
          </cell>
          <cell r="B79">
            <v>9.652777777777764</v>
          </cell>
          <cell r="D79">
            <v>5.718750000000007</v>
          </cell>
        </row>
        <row r="80">
          <cell r="A80">
            <v>-6.40000000000002</v>
          </cell>
          <cell r="B80">
            <v>9.72444444444443</v>
          </cell>
          <cell r="D80">
            <v>5.680000000000008</v>
          </cell>
        </row>
        <row r="81">
          <cell r="A81">
            <v>-6.30000000000002</v>
          </cell>
          <cell r="B81">
            <v>9.794999999999986</v>
          </cell>
          <cell r="D81">
            <v>5.638750000000009</v>
          </cell>
        </row>
        <row r="82">
          <cell r="A82">
            <v>-6.200000000000021</v>
          </cell>
          <cell r="B82">
            <v>9.86444444444443</v>
          </cell>
          <cell r="D82">
            <v>5.5950000000000095</v>
          </cell>
        </row>
        <row r="83">
          <cell r="A83">
            <v>-6.100000000000021</v>
          </cell>
          <cell r="B83">
            <v>9.932777777777764</v>
          </cell>
          <cell r="D83">
            <v>5.54875000000001</v>
          </cell>
        </row>
        <row r="84">
          <cell r="A84">
            <v>-6.000000000000021</v>
          </cell>
          <cell r="B84">
            <v>9.999999999999986</v>
          </cell>
          <cell r="D84">
            <v>5.500000000000011</v>
          </cell>
        </row>
        <row r="85">
          <cell r="A85">
            <v>-5.900000000000022</v>
          </cell>
          <cell r="B85">
            <v>10.066111111111097</v>
          </cell>
          <cell r="D85">
            <v>5.448750000000011</v>
          </cell>
        </row>
        <row r="86">
          <cell r="A86">
            <v>-5.800000000000022</v>
          </cell>
          <cell r="B86">
            <v>10.131111111111096</v>
          </cell>
          <cell r="D86">
            <v>5.395000000000012</v>
          </cell>
        </row>
        <row r="87">
          <cell r="A87">
            <v>-5.700000000000022</v>
          </cell>
          <cell r="B87">
            <v>10.194999999999986</v>
          </cell>
          <cell r="D87">
            <v>5.3387500000000125</v>
          </cell>
        </row>
        <row r="88">
          <cell r="A88">
            <v>-5.600000000000023</v>
          </cell>
          <cell r="B88">
            <v>10.257777777777763</v>
          </cell>
          <cell r="D88">
            <v>5.280000000000014</v>
          </cell>
        </row>
        <row r="89">
          <cell r="A89">
            <v>-5.500000000000023</v>
          </cell>
          <cell r="B89">
            <v>10.31944444444443</v>
          </cell>
          <cell r="D89">
            <v>5.218750000000014</v>
          </cell>
        </row>
        <row r="90">
          <cell r="A90">
            <v>-5.4000000000000234</v>
          </cell>
          <cell r="B90">
            <v>10.379999999999987</v>
          </cell>
          <cell r="D90">
            <v>5.155000000000015</v>
          </cell>
        </row>
        <row r="91">
          <cell r="A91">
            <v>-5.300000000000024</v>
          </cell>
          <cell r="B91">
            <v>10.43944444444443</v>
          </cell>
          <cell r="D91">
            <v>5.088750000000016</v>
          </cell>
        </row>
        <row r="92">
          <cell r="A92">
            <v>-5.200000000000024</v>
          </cell>
          <cell r="B92">
            <v>10.497777777777763</v>
          </cell>
          <cell r="D92">
            <v>5.020000000000017</v>
          </cell>
        </row>
        <row r="93">
          <cell r="A93">
            <v>-5.1000000000000245</v>
          </cell>
          <cell r="B93">
            <v>10.554999999999986</v>
          </cell>
          <cell r="D93">
            <v>4.948750000000018</v>
          </cell>
        </row>
        <row r="94">
          <cell r="A94">
            <v>-5.000000000000025</v>
          </cell>
          <cell r="B94">
            <v>10.611111111111097</v>
          </cell>
          <cell r="D94">
            <v>4.875000000000019</v>
          </cell>
        </row>
        <row r="95">
          <cell r="A95">
            <v>-4.900000000000025</v>
          </cell>
          <cell r="B95">
            <v>10.666111111111098</v>
          </cell>
          <cell r="D95">
            <v>4.79875000000002</v>
          </cell>
        </row>
        <row r="96">
          <cell r="A96">
            <v>-4.800000000000026</v>
          </cell>
          <cell r="B96">
            <v>10.719999999999986</v>
          </cell>
          <cell r="D96">
            <v>4.72000000000002</v>
          </cell>
        </row>
        <row r="97">
          <cell r="A97">
            <v>-4.700000000000026</v>
          </cell>
          <cell r="B97">
            <v>10.772777777777764</v>
          </cell>
          <cell r="D97">
            <v>4.638750000000021</v>
          </cell>
        </row>
        <row r="98">
          <cell r="A98">
            <v>-4.600000000000026</v>
          </cell>
          <cell r="B98">
            <v>10.824444444444431</v>
          </cell>
          <cell r="D98">
            <v>4.555000000000023</v>
          </cell>
        </row>
        <row r="99">
          <cell r="A99">
            <v>-4.500000000000027</v>
          </cell>
          <cell r="B99">
            <v>10.874999999999986</v>
          </cell>
          <cell r="D99">
            <v>4.468750000000023</v>
          </cell>
        </row>
        <row r="100">
          <cell r="A100">
            <v>-4.400000000000027</v>
          </cell>
          <cell r="B100">
            <v>10.92444444444443</v>
          </cell>
          <cell r="D100">
            <v>4.380000000000024</v>
          </cell>
        </row>
        <row r="101">
          <cell r="A101">
            <v>-4.300000000000027</v>
          </cell>
          <cell r="B101">
            <v>10.972777777777765</v>
          </cell>
          <cell r="D101">
            <v>4.288750000000025</v>
          </cell>
        </row>
        <row r="102">
          <cell r="A102">
            <v>-4.200000000000028</v>
          </cell>
          <cell r="B102">
            <v>11.019999999999987</v>
          </cell>
          <cell r="D102">
            <v>4.195000000000026</v>
          </cell>
        </row>
        <row r="103">
          <cell r="A103">
            <v>-4.100000000000028</v>
          </cell>
          <cell r="B103">
            <v>11.066111111111098</v>
          </cell>
          <cell r="D103">
            <v>4.098750000000027</v>
          </cell>
        </row>
        <row r="104">
          <cell r="A104">
            <v>-4.000000000000028</v>
          </cell>
          <cell r="B104">
            <v>11.111111111111098</v>
          </cell>
          <cell r="C104">
            <v>3.9999999999999716</v>
          </cell>
          <cell r="D104">
            <v>4.000000000000028</v>
          </cell>
          <cell r="F104">
            <v>-6.999999999999886</v>
          </cell>
          <cell r="G104">
            <v>-8.499999999999915</v>
          </cell>
        </row>
        <row r="105">
          <cell r="A105">
            <v>-3.9000000000000283</v>
          </cell>
          <cell r="B105">
            <v>11.154999999999987</v>
          </cell>
          <cell r="C105">
            <v>4.098749999999972</v>
          </cell>
          <cell r="F105">
            <v>-7.379999999999898</v>
          </cell>
          <cell r="G105">
            <v>-8.784999999999924</v>
          </cell>
        </row>
        <row r="106">
          <cell r="A106">
            <v>-3.8000000000000282</v>
          </cell>
          <cell r="B106">
            <v>11.197777777777766</v>
          </cell>
          <cell r="C106">
            <v>4.194999999999974</v>
          </cell>
          <cell r="F106">
            <v>-7.71999999999991</v>
          </cell>
          <cell r="G106">
            <v>-9.039999999999932</v>
          </cell>
        </row>
        <row r="107">
          <cell r="A107">
            <v>-3.700000000000028</v>
          </cell>
          <cell r="B107">
            <v>11.239444444444432</v>
          </cell>
          <cell r="C107">
            <v>4.288749999999974</v>
          </cell>
          <cell r="F107">
            <v>-8.019999999999921</v>
          </cell>
          <cell r="G107">
            <v>-9.26499999999994</v>
          </cell>
        </row>
        <row r="108">
          <cell r="A108">
            <v>-3.600000000000028</v>
          </cell>
          <cell r="B108">
            <v>11.279999999999989</v>
          </cell>
          <cell r="C108">
            <v>4.379999999999975</v>
          </cell>
          <cell r="F108">
            <v>-8.279999999999932</v>
          </cell>
          <cell r="G108">
            <v>-9.45999999999995</v>
          </cell>
        </row>
        <row r="109">
          <cell r="A109">
            <v>-3.500000000000028</v>
          </cell>
          <cell r="B109">
            <v>11.319444444444434</v>
          </cell>
          <cell r="C109">
            <v>4.468749999999975</v>
          </cell>
          <cell r="F109">
            <v>-8.499999999999943</v>
          </cell>
          <cell r="G109">
            <v>-9.624999999999957</v>
          </cell>
        </row>
        <row r="110">
          <cell r="A110">
            <v>-3.400000000000028</v>
          </cell>
          <cell r="B110">
            <v>11.357777777777768</v>
          </cell>
          <cell r="C110">
            <v>4.554999999999977</v>
          </cell>
          <cell r="F110">
            <v>-8.679999999999955</v>
          </cell>
          <cell r="G110">
            <v>-9.759999999999966</v>
          </cell>
        </row>
        <row r="111">
          <cell r="A111">
            <v>-3.300000000000028</v>
          </cell>
          <cell r="B111">
            <v>11.394999999999989</v>
          </cell>
          <cell r="C111">
            <v>4.638749999999977</v>
          </cell>
          <cell r="F111">
            <v>-8.819999999999967</v>
          </cell>
          <cell r="G111">
            <v>-9.864999999999975</v>
          </cell>
        </row>
        <row r="112">
          <cell r="A112">
            <v>-3.2000000000000277</v>
          </cell>
          <cell r="B112">
            <v>11.4311111111111</v>
          </cell>
          <cell r="C112">
            <v>4.7199999999999775</v>
          </cell>
          <cell r="F112">
            <v>-8.919999999999979</v>
          </cell>
          <cell r="G112">
            <v>-9.939999999999984</v>
          </cell>
        </row>
        <row r="113">
          <cell r="A113">
            <v>-3.1000000000000276</v>
          </cell>
          <cell r="B113">
            <v>11.466111111111102</v>
          </cell>
          <cell r="C113">
            <v>4.798749999999979</v>
          </cell>
          <cell r="F113">
            <v>-8.97999999999999</v>
          </cell>
          <cell r="G113">
            <v>-9.984999999999992</v>
          </cell>
        </row>
        <row r="114">
          <cell r="A114">
            <v>-3.0000000000000275</v>
          </cell>
          <cell r="B114">
            <v>11.499999999999991</v>
          </cell>
          <cell r="C114">
            <v>4.87499999999998</v>
          </cell>
          <cell r="F114">
            <v>-9</v>
          </cell>
          <cell r="G114">
            <v>-10</v>
          </cell>
        </row>
        <row r="115">
          <cell r="A115">
            <v>-2.9000000000000274</v>
          </cell>
          <cell r="B115">
            <v>11.532777777777769</v>
          </cell>
          <cell r="C115">
            <v>4.94874999999998</v>
          </cell>
          <cell r="F115">
            <v>-8.980000000000011</v>
          </cell>
          <cell r="G115">
            <v>-9.985000000000008</v>
          </cell>
        </row>
        <row r="116">
          <cell r="A116">
            <v>-2.8000000000000274</v>
          </cell>
          <cell r="B116">
            <v>11.564444444444437</v>
          </cell>
          <cell r="C116">
            <v>5.019999999999981</v>
          </cell>
          <cell r="F116">
            <v>-8.920000000000021</v>
          </cell>
          <cell r="G116">
            <v>-9.940000000000017</v>
          </cell>
        </row>
        <row r="117">
          <cell r="A117">
            <v>-2.7000000000000273</v>
          </cell>
          <cell r="B117">
            <v>11.594999999999992</v>
          </cell>
          <cell r="C117">
            <v>5.0887499999999815</v>
          </cell>
          <cell r="F117">
            <v>-8.820000000000032</v>
          </cell>
          <cell r="G117">
            <v>-9.865000000000025</v>
          </cell>
        </row>
        <row r="118">
          <cell r="A118">
            <v>-2.600000000000027</v>
          </cell>
          <cell r="B118">
            <v>11.624444444444437</v>
          </cell>
          <cell r="C118">
            <v>5.1549999999999825</v>
          </cell>
          <cell r="F118">
            <v>-8.680000000000044</v>
          </cell>
          <cell r="G118">
            <v>-9.760000000000032</v>
          </cell>
        </row>
        <row r="119">
          <cell r="A119">
            <v>-2.500000000000027</v>
          </cell>
          <cell r="B119">
            <v>11.65277777777777</v>
          </cell>
          <cell r="C119">
            <v>5.218749999999983</v>
          </cell>
          <cell r="F119">
            <v>-8.500000000000053</v>
          </cell>
          <cell r="G119">
            <v>-9.62500000000004</v>
          </cell>
        </row>
        <row r="120">
          <cell r="A120">
            <v>-2.400000000000027</v>
          </cell>
          <cell r="B120">
            <v>11.679999999999993</v>
          </cell>
          <cell r="C120">
            <v>5.279999999999983</v>
          </cell>
          <cell r="F120">
            <v>-8.280000000000065</v>
          </cell>
          <cell r="G120">
            <v>-9.460000000000049</v>
          </cell>
        </row>
        <row r="121">
          <cell r="A121">
            <v>-2.300000000000027</v>
          </cell>
          <cell r="B121">
            <v>11.706111111111104</v>
          </cell>
          <cell r="C121">
            <v>5.338749999999985</v>
          </cell>
          <cell r="F121">
            <v>-8.020000000000076</v>
          </cell>
          <cell r="G121">
            <v>-9.265000000000057</v>
          </cell>
        </row>
        <row r="122">
          <cell r="A122">
            <v>-2.200000000000027</v>
          </cell>
          <cell r="B122">
            <v>11.731111111111105</v>
          </cell>
          <cell r="C122">
            <v>5.394999999999985</v>
          </cell>
          <cell r="F122">
            <v>-7.720000000000086</v>
          </cell>
          <cell r="G122">
            <v>-9.040000000000065</v>
          </cell>
        </row>
        <row r="123">
          <cell r="A123">
            <v>-2.1000000000000267</v>
          </cell>
          <cell r="B123">
            <v>11.754999999999994</v>
          </cell>
          <cell r="C123">
            <v>5.448749999999986</v>
          </cell>
          <cell r="F123">
            <v>-7.380000000000097</v>
          </cell>
          <cell r="G123">
            <v>-8.785000000000071</v>
          </cell>
        </row>
        <row r="124">
          <cell r="A124">
            <v>-2.0000000000000266</v>
          </cell>
          <cell r="B124">
            <v>11.777777777777771</v>
          </cell>
          <cell r="C124">
            <v>5.499999999999987</v>
          </cell>
          <cell r="F124">
            <v>-7.000000000000107</v>
          </cell>
          <cell r="G124">
            <v>-8.50000000000008</v>
          </cell>
        </row>
        <row r="125">
          <cell r="A125">
            <v>-1.9000000000000266</v>
          </cell>
          <cell r="B125">
            <v>11.79944444444444</v>
          </cell>
          <cell r="C125">
            <v>5.548749999999988</v>
          </cell>
          <cell r="F125">
            <v>-6.580000000000117</v>
          </cell>
          <cell r="G125">
            <v>-8.185000000000088</v>
          </cell>
        </row>
        <row r="126">
          <cell r="A126">
            <v>-1.8000000000000265</v>
          </cell>
          <cell r="B126">
            <v>11.819999999999995</v>
          </cell>
          <cell r="C126">
            <v>5.594999999999988</v>
          </cell>
          <cell r="F126">
            <v>-6.120000000000127</v>
          </cell>
          <cell r="G126">
            <v>-7.840000000000096</v>
          </cell>
        </row>
        <row r="127">
          <cell r="A127">
            <v>-1.7000000000000264</v>
          </cell>
          <cell r="B127">
            <v>11.839444444444439</v>
          </cell>
          <cell r="C127">
            <v>5.638749999999988</v>
          </cell>
          <cell r="F127">
            <v>-5.620000000000138</v>
          </cell>
          <cell r="G127">
            <v>-7.465000000000103</v>
          </cell>
        </row>
        <row r="128">
          <cell r="A128">
            <v>-1.6000000000000263</v>
          </cell>
          <cell r="B128">
            <v>11.857777777777773</v>
          </cell>
          <cell r="C128">
            <v>5.679999999999989</v>
          </cell>
          <cell r="F128">
            <v>-5.0800000000001475</v>
          </cell>
          <cell r="G128">
            <v>-7.060000000000111</v>
          </cell>
        </row>
        <row r="129">
          <cell r="A129">
            <v>-1.5000000000000262</v>
          </cell>
          <cell r="B129">
            <v>11.874999999999996</v>
          </cell>
          <cell r="C129">
            <v>5.71874999999999</v>
          </cell>
          <cell r="F129">
            <v>-4.500000000000157</v>
          </cell>
          <cell r="G129">
            <v>-6.625000000000118</v>
          </cell>
        </row>
        <row r="130">
          <cell r="A130">
            <v>-1.4000000000000261</v>
          </cell>
          <cell r="B130">
            <v>11.891111111111107</v>
          </cell>
          <cell r="C130">
            <v>5.754999999999991</v>
          </cell>
          <cell r="F130">
            <v>-3.880000000000167</v>
          </cell>
          <cell r="G130">
            <v>-6.160000000000125</v>
          </cell>
        </row>
        <row r="131">
          <cell r="A131">
            <v>-1.300000000000026</v>
          </cell>
          <cell r="B131">
            <v>11.906111111111107</v>
          </cell>
          <cell r="C131">
            <v>5.788749999999991</v>
          </cell>
          <cell r="F131">
            <v>-3.2200000000001774</v>
          </cell>
          <cell r="G131">
            <v>-5.665000000000133</v>
          </cell>
        </row>
        <row r="132">
          <cell r="A132">
            <v>-1.200000000000026</v>
          </cell>
          <cell r="B132">
            <v>11.919999999999996</v>
          </cell>
          <cell r="C132">
            <v>5.819999999999992</v>
          </cell>
          <cell r="F132">
            <v>-2.520000000000187</v>
          </cell>
          <cell r="G132">
            <v>-5.14000000000014</v>
          </cell>
        </row>
        <row r="133">
          <cell r="A133">
            <v>-1.1000000000000258</v>
          </cell>
          <cell r="B133">
            <v>11.932777777777774</v>
          </cell>
          <cell r="C133">
            <v>5.848749999999993</v>
          </cell>
          <cell r="F133">
            <v>-1.7800000000001965</v>
          </cell>
          <cell r="G133">
            <v>-4.585000000000147</v>
          </cell>
        </row>
        <row r="134">
          <cell r="A134">
            <v>-1.0000000000000258</v>
          </cell>
          <cell r="B134">
            <v>11.944444444444441</v>
          </cell>
          <cell r="C134">
            <v>5.874999999999994</v>
          </cell>
          <cell r="F134">
            <v>-1.000000000000206</v>
          </cell>
          <cell r="G134">
            <v>-4.0000000000001545</v>
          </cell>
        </row>
        <row r="135">
          <cell r="A135">
            <v>-0.9000000000000258</v>
          </cell>
          <cell r="B135">
            <v>11.954999999999998</v>
          </cell>
          <cell r="C135">
            <v>5.898749999999994</v>
          </cell>
          <cell r="F135">
            <v>-0.18000000000021643</v>
          </cell>
          <cell r="G135">
            <v>-3.3850000000001623</v>
          </cell>
        </row>
        <row r="136">
          <cell r="A136">
            <v>-0.8000000000000258</v>
          </cell>
          <cell r="B136">
            <v>11.964444444444442</v>
          </cell>
          <cell r="C136">
            <v>5.919999999999995</v>
          </cell>
          <cell r="F136">
            <v>0.6799999999997741</v>
          </cell>
          <cell r="G136">
            <v>-2.740000000000169</v>
          </cell>
        </row>
        <row r="137">
          <cell r="A137">
            <v>-0.7000000000000258</v>
          </cell>
          <cell r="B137">
            <v>11.972777777777775</v>
          </cell>
          <cell r="C137">
            <v>5.938749999999995</v>
          </cell>
          <cell r="F137">
            <v>1.579999999999762</v>
          </cell>
          <cell r="G137">
            <v>-2.065000000000179</v>
          </cell>
        </row>
        <row r="138">
          <cell r="A138">
            <v>-0.6000000000000258</v>
          </cell>
          <cell r="B138">
            <v>11.979999999999999</v>
          </cell>
          <cell r="C138">
            <v>5.9549999999999965</v>
          </cell>
          <cell r="F138">
            <v>2.5199999999997527</v>
          </cell>
          <cell r="G138">
            <v>-1.360000000000186</v>
          </cell>
        </row>
        <row r="139">
          <cell r="A139">
            <v>-0.5000000000000259</v>
          </cell>
          <cell r="B139">
            <v>11.986111111111109</v>
          </cell>
          <cell r="C139">
            <v>5.9687499999999964</v>
          </cell>
          <cell r="F139">
            <v>3.4999999999997424</v>
          </cell>
          <cell r="G139">
            <v>-0.6250000000001936</v>
          </cell>
        </row>
        <row r="140">
          <cell r="A140">
            <v>-0.4000000000000259</v>
          </cell>
          <cell r="B140">
            <v>11.99111111111111</v>
          </cell>
          <cell r="C140">
            <v>5.979999999999998</v>
          </cell>
          <cell r="F140">
            <v>4.519999999999728</v>
          </cell>
          <cell r="G140">
            <v>0.1399999999997963</v>
          </cell>
        </row>
        <row r="141">
          <cell r="A141">
            <v>-0.3000000000000259</v>
          </cell>
          <cell r="B141">
            <v>11.995</v>
          </cell>
          <cell r="C141">
            <v>5.988749999999998</v>
          </cell>
          <cell r="F141">
            <v>5.579999999999719</v>
          </cell>
          <cell r="G141">
            <v>0.9349999999997891</v>
          </cell>
        </row>
        <row r="142">
          <cell r="A142">
            <v>-0.2000000000000259</v>
          </cell>
          <cell r="B142">
            <v>11.997777777777777</v>
          </cell>
          <cell r="C142">
            <v>5.994999999999998</v>
          </cell>
          <cell r="G142">
            <v>1.759999999999783</v>
          </cell>
        </row>
        <row r="143">
          <cell r="A143">
            <v>-0.1000000000000259</v>
          </cell>
          <cell r="B143">
            <v>11.999444444444444</v>
          </cell>
          <cell r="C143">
            <v>5.998749999999999</v>
          </cell>
          <cell r="G143">
            <v>2.6149999999997764</v>
          </cell>
        </row>
        <row r="144">
          <cell r="A144">
            <v>0</v>
          </cell>
          <cell r="B144">
            <v>12</v>
          </cell>
          <cell r="C144">
            <v>6</v>
          </cell>
          <cell r="G144">
            <v>3.5</v>
          </cell>
        </row>
        <row r="145">
          <cell r="A145">
            <v>0.1</v>
          </cell>
          <cell r="B145">
            <v>11.999444444444444</v>
          </cell>
          <cell r="C145">
            <v>5.99875</v>
          </cell>
          <cell r="G145">
            <v>4.415000000000003</v>
          </cell>
        </row>
        <row r="146">
          <cell r="A146">
            <v>0.2</v>
          </cell>
          <cell r="B146">
            <v>11.997777777777777</v>
          </cell>
          <cell r="C146">
            <v>5.995</v>
          </cell>
          <cell r="G146">
            <v>5.360000000000003</v>
          </cell>
        </row>
        <row r="147">
          <cell r="A147">
            <v>0.30000000000000004</v>
          </cell>
          <cell r="B147">
            <v>11.995</v>
          </cell>
          <cell r="C147">
            <v>5.98875</v>
          </cell>
        </row>
        <row r="148">
          <cell r="A148">
            <v>0.4</v>
          </cell>
          <cell r="B148">
            <v>11.991111111111111</v>
          </cell>
          <cell r="C148">
            <v>5.98</v>
          </cell>
        </row>
        <row r="149">
          <cell r="A149">
            <v>0.5</v>
          </cell>
          <cell r="B149">
            <v>11.98611111111111</v>
          </cell>
          <cell r="C149">
            <v>5.96875</v>
          </cell>
        </row>
        <row r="150">
          <cell r="A150">
            <v>0.6</v>
          </cell>
          <cell r="B150">
            <v>11.98</v>
          </cell>
          <cell r="C150">
            <v>5.955</v>
          </cell>
        </row>
        <row r="151">
          <cell r="A151">
            <v>0.7</v>
          </cell>
          <cell r="B151">
            <v>11.972777777777777</v>
          </cell>
          <cell r="C151">
            <v>5.93875</v>
          </cell>
        </row>
        <row r="152">
          <cell r="A152">
            <v>0.7999999999999999</v>
          </cell>
          <cell r="B152">
            <v>11.964444444444444</v>
          </cell>
          <cell r="C152">
            <v>5.92</v>
          </cell>
        </row>
        <row r="153">
          <cell r="A153">
            <v>0.8999999999999999</v>
          </cell>
          <cell r="B153">
            <v>11.955</v>
          </cell>
          <cell r="C153">
            <v>5.89875</v>
          </cell>
        </row>
        <row r="154">
          <cell r="A154">
            <v>0.9999999999999999</v>
          </cell>
          <cell r="B154">
            <v>11.944444444444445</v>
          </cell>
          <cell r="C154">
            <v>5.875</v>
          </cell>
        </row>
        <row r="155">
          <cell r="A155">
            <v>1.0999999999999999</v>
          </cell>
          <cell r="B155">
            <v>11.932777777777778</v>
          </cell>
          <cell r="C155">
            <v>5.84875</v>
          </cell>
        </row>
        <row r="156">
          <cell r="A156">
            <v>1.2</v>
          </cell>
          <cell r="B156">
            <v>11.92</v>
          </cell>
          <cell r="C156">
            <v>5.82</v>
          </cell>
        </row>
        <row r="157">
          <cell r="A157">
            <v>1.3</v>
          </cell>
          <cell r="B157">
            <v>11.90611111111111</v>
          </cell>
          <cell r="C157">
            <v>5.78875</v>
          </cell>
        </row>
        <row r="158">
          <cell r="A158">
            <v>1.4000000000000001</v>
          </cell>
          <cell r="B158">
            <v>11.891111111111112</v>
          </cell>
          <cell r="C158">
            <v>5.755</v>
          </cell>
        </row>
        <row r="159">
          <cell r="A159">
            <v>1.5000000000000002</v>
          </cell>
          <cell r="B159">
            <v>11.875</v>
          </cell>
          <cell r="C159">
            <v>5.71875</v>
          </cell>
        </row>
        <row r="160">
          <cell r="A160">
            <v>1.6000000000000003</v>
          </cell>
          <cell r="B160">
            <v>11.857777777777777</v>
          </cell>
          <cell r="C160">
            <v>5.68</v>
          </cell>
        </row>
        <row r="161">
          <cell r="A161">
            <v>1.7000000000000004</v>
          </cell>
          <cell r="B161">
            <v>11.839444444444444</v>
          </cell>
          <cell r="C161">
            <v>5.63875</v>
          </cell>
        </row>
        <row r="162">
          <cell r="A162">
            <v>1.8000000000000005</v>
          </cell>
          <cell r="B162">
            <v>11.82</v>
          </cell>
          <cell r="C162">
            <v>5.595</v>
          </cell>
        </row>
        <row r="163">
          <cell r="A163">
            <v>1.9000000000000006</v>
          </cell>
          <cell r="B163">
            <v>11.799444444444445</v>
          </cell>
          <cell r="C163">
            <v>5.54875</v>
          </cell>
        </row>
        <row r="164">
          <cell r="A164">
            <v>2.0000000000000004</v>
          </cell>
          <cell r="B164">
            <v>11.777777777777779</v>
          </cell>
          <cell r="C164">
            <v>5.5</v>
          </cell>
        </row>
        <row r="165">
          <cell r="A165">
            <v>2.1000000000000005</v>
          </cell>
          <cell r="B165">
            <v>11.754999999999999</v>
          </cell>
          <cell r="C165">
            <v>5.4487499999999995</v>
          </cell>
        </row>
        <row r="166">
          <cell r="A166">
            <v>2.2000000000000006</v>
          </cell>
          <cell r="B166">
            <v>11.731111111111112</v>
          </cell>
          <cell r="C166">
            <v>5.395</v>
          </cell>
        </row>
        <row r="167">
          <cell r="A167">
            <v>2.3000000000000007</v>
          </cell>
          <cell r="B167">
            <v>11.706111111111111</v>
          </cell>
          <cell r="C167">
            <v>5.338749999999999</v>
          </cell>
        </row>
        <row r="168">
          <cell r="A168">
            <v>2.400000000000001</v>
          </cell>
          <cell r="B168">
            <v>11.68</v>
          </cell>
          <cell r="C168">
            <v>5.279999999999999</v>
          </cell>
        </row>
        <row r="169">
          <cell r="A169">
            <v>2.500000000000001</v>
          </cell>
          <cell r="B169">
            <v>11.652777777777777</v>
          </cell>
          <cell r="C169">
            <v>5.218749999999999</v>
          </cell>
        </row>
        <row r="170">
          <cell r="A170">
            <v>2.600000000000001</v>
          </cell>
          <cell r="B170">
            <v>11.624444444444444</v>
          </cell>
          <cell r="C170">
            <v>5.154999999999999</v>
          </cell>
        </row>
        <row r="171">
          <cell r="A171">
            <v>2.700000000000001</v>
          </cell>
          <cell r="B171">
            <v>11.594999999999999</v>
          </cell>
          <cell r="C171">
            <v>5.088749999999999</v>
          </cell>
        </row>
        <row r="172">
          <cell r="A172">
            <v>2.800000000000001</v>
          </cell>
          <cell r="B172">
            <v>11.564444444444444</v>
          </cell>
          <cell r="C172">
            <v>5.02</v>
          </cell>
        </row>
        <row r="173">
          <cell r="A173">
            <v>2.9000000000000012</v>
          </cell>
          <cell r="B173">
            <v>11.532777777777778</v>
          </cell>
          <cell r="C173">
            <v>4.948749999999999</v>
          </cell>
        </row>
        <row r="174">
          <cell r="A174">
            <v>3.0000000000000013</v>
          </cell>
          <cell r="B174">
            <v>11.5</v>
          </cell>
          <cell r="C174">
            <v>4.874999999999999</v>
          </cell>
        </row>
        <row r="175">
          <cell r="A175">
            <v>3.1000000000000014</v>
          </cell>
          <cell r="B175">
            <v>11.466111111111111</v>
          </cell>
          <cell r="C175">
            <v>4.798749999999999</v>
          </cell>
        </row>
        <row r="176">
          <cell r="A176">
            <v>3.2000000000000015</v>
          </cell>
          <cell r="B176">
            <v>11.431111111111111</v>
          </cell>
          <cell r="C176">
            <v>4.719999999999999</v>
          </cell>
        </row>
        <row r="177">
          <cell r="A177">
            <v>3.3000000000000016</v>
          </cell>
          <cell r="B177">
            <v>11.395</v>
          </cell>
          <cell r="C177">
            <v>4.638749999999998</v>
          </cell>
        </row>
        <row r="178">
          <cell r="A178">
            <v>3.4000000000000017</v>
          </cell>
          <cell r="B178">
            <v>11.357777777777777</v>
          </cell>
          <cell r="C178">
            <v>4.554999999999999</v>
          </cell>
        </row>
        <row r="179">
          <cell r="A179">
            <v>3.5000000000000018</v>
          </cell>
          <cell r="B179">
            <v>11.319444444444443</v>
          </cell>
          <cell r="C179">
            <v>4.468749999999998</v>
          </cell>
        </row>
        <row r="180">
          <cell r="A180">
            <v>3.600000000000002</v>
          </cell>
          <cell r="B180">
            <v>11.28</v>
          </cell>
          <cell r="C180">
            <v>4.379999999999998</v>
          </cell>
        </row>
        <row r="181">
          <cell r="A181">
            <v>3.700000000000002</v>
          </cell>
          <cell r="B181">
            <v>11.239444444444445</v>
          </cell>
          <cell r="C181">
            <v>4.2887499999999985</v>
          </cell>
        </row>
        <row r="182">
          <cell r="A182">
            <v>3.800000000000002</v>
          </cell>
          <cell r="B182">
            <v>11.197777777777777</v>
          </cell>
          <cell r="C182">
            <v>4.1949999999999985</v>
          </cell>
        </row>
        <row r="183">
          <cell r="A183">
            <v>3.900000000000002</v>
          </cell>
          <cell r="B183">
            <v>11.155</v>
          </cell>
          <cell r="C183">
            <v>4.098749999999998</v>
          </cell>
        </row>
        <row r="184">
          <cell r="A184">
            <v>4.000000000000002</v>
          </cell>
          <cell r="B184">
            <v>11.11111111111111</v>
          </cell>
          <cell r="C184">
            <v>3.9999999999999982</v>
          </cell>
          <cell r="E184">
            <v>4.000000000000002</v>
          </cell>
        </row>
        <row r="185">
          <cell r="A185">
            <v>4.100000000000001</v>
          </cell>
          <cell r="B185">
            <v>11.06611111111111</v>
          </cell>
          <cell r="E185">
            <v>4.098750000000002</v>
          </cell>
        </row>
        <row r="186">
          <cell r="A186">
            <v>4.200000000000001</v>
          </cell>
          <cell r="B186">
            <v>11.02</v>
          </cell>
          <cell r="E186">
            <v>4.195000000000001</v>
          </cell>
        </row>
        <row r="187">
          <cell r="A187">
            <v>4.300000000000001</v>
          </cell>
          <cell r="B187">
            <v>10.972777777777777</v>
          </cell>
          <cell r="E187">
            <v>4.28875</v>
          </cell>
        </row>
        <row r="188">
          <cell r="A188">
            <v>4.4</v>
          </cell>
          <cell r="B188">
            <v>10.924444444444445</v>
          </cell>
          <cell r="E188">
            <v>4.380000000000001</v>
          </cell>
        </row>
        <row r="189">
          <cell r="A189">
            <v>4.5</v>
          </cell>
          <cell r="B189">
            <v>10.875</v>
          </cell>
          <cell r="E189">
            <v>4.46875</v>
          </cell>
        </row>
        <row r="190">
          <cell r="A190">
            <v>4.6</v>
          </cell>
          <cell r="B190">
            <v>10.824444444444445</v>
          </cell>
          <cell r="E190">
            <v>4.555</v>
          </cell>
        </row>
        <row r="191">
          <cell r="A191">
            <v>4.699999999999999</v>
          </cell>
          <cell r="B191">
            <v>10.772777777777778</v>
          </cell>
          <cell r="E191">
            <v>4.63875</v>
          </cell>
        </row>
        <row r="192">
          <cell r="A192">
            <v>4.799999999999999</v>
          </cell>
          <cell r="B192">
            <v>10.72</v>
          </cell>
          <cell r="E192">
            <v>4.719999999999999</v>
          </cell>
        </row>
        <row r="193">
          <cell r="A193">
            <v>4.899999999999999</v>
          </cell>
          <cell r="B193">
            <v>10.666111111111112</v>
          </cell>
          <cell r="E193">
            <v>4.798749999999999</v>
          </cell>
        </row>
        <row r="194">
          <cell r="A194">
            <v>4.999999999999998</v>
          </cell>
          <cell r="B194">
            <v>10.611111111111112</v>
          </cell>
          <cell r="E194">
            <v>4.874999999999998</v>
          </cell>
        </row>
        <row r="195">
          <cell r="A195">
            <v>5.099999999999998</v>
          </cell>
          <cell r="B195">
            <v>10.555000000000001</v>
          </cell>
          <cell r="E195">
            <v>4.948749999999999</v>
          </cell>
        </row>
        <row r="196">
          <cell r="A196">
            <v>5.1999999999999975</v>
          </cell>
          <cell r="B196">
            <v>10.49777777777778</v>
          </cell>
          <cell r="E196">
            <v>5.019999999999998</v>
          </cell>
        </row>
        <row r="197">
          <cell r="A197">
            <v>5.299999999999997</v>
          </cell>
          <cell r="B197">
            <v>10.439444444444446</v>
          </cell>
          <cell r="E197">
            <v>5.088749999999998</v>
          </cell>
        </row>
        <row r="198">
          <cell r="A198">
            <v>5.399999999999997</v>
          </cell>
          <cell r="B198">
            <v>10.380000000000003</v>
          </cell>
          <cell r="E198">
            <v>5.154999999999998</v>
          </cell>
        </row>
        <row r="199">
          <cell r="A199">
            <v>5.4999999999999964</v>
          </cell>
          <cell r="B199">
            <v>10.319444444444446</v>
          </cell>
          <cell r="E199">
            <v>5.218749999999998</v>
          </cell>
        </row>
        <row r="200">
          <cell r="A200">
            <v>5.599999999999996</v>
          </cell>
          <cell r="B200">
            <v>10.25777777777778</v>
          </cell>
          <cell r="E200">
            <v>5.279999999999998</v>
          </cell>
        </row>
        <row r="201">
          <cell r="A201">
            <v>5.699999999999996</v>
          </cell>
          <cell r="B201">
            <v>10.195000000000002</v>
          </cell>
          <cell r="E201">
            <v>5.338749999999997</v>
          </cell>
        </row>
        <row r="202">
          <cell r="A202">
            <v>5.799999999999995</v>
          </cell>
          <cell r="B202">
            <v>10.131111111111114</v>
          </cell>
          <cell r="E202">
            <v>5.394999999999998</v>
          </cell>
        </row>
        <row r="203">
          <cell r="A203">
            <v>5.899999999999995</v>
          </cell>
          <cell r="B203">
            <v>10.066111111111114</v>
          </cell>
          <cell r="E203">
            <v>5.448749999999998</v>
          </cell>
        </row>
        <row r="204">
          <cell r="A204">
            <v>5.999999999999995</v>
          </cell>
          <cell r="B204">
            <v>10.000000000000004</v>
          </cell>
          <cell r="E204">
            <v>5.499999999999997</v>
          </cell>
        </row>
        <row r="205">
          <cell r="A205">
            <v>6.099999999999994</v>
          </cell>
          <cell r="B205">
            <v>9.932777777777781</v>
          </cell>
          <cell r="E205">
            <v>5.548749999999997</v>
          </cell>
        </row>
        <row r="206">
          <cell r="A206">
            <v>6.199999999999994</v>
          </cell>
          <cell r="B206">
            <v>9.864444444444448</v>
          </cell>
          <cell r="E206">
            <v>5.594999999999997</v>
          </cell>
        </row>
        <row r="207">
          <cell r="A207">
            <v>6.299999999999994</v>
          </cell>
          <cell r="B207">
            <v>9.795000000000005</v>
          </cell>
          <cell r="E207">
            <v>5.638749999999997</v>
          </cell>
        </row>
        <row r="208">
          <cell r="A208">
            <v>6.399999999999993</v>
          </cell>
          <cell r="B208">
            <v>9.72444444444445</v>
          </cell>
          <cell r="E208">
            <v>5.679999999999997</v>
          </cell>
        </row>
        <row r="209">
          <cell r="A209">
            <v>6.499999999999993</v>
          </cell>
          <cell r="B209">
            <v>9.652777777777782</v>
          </cell>
          <cell r="E209">
            <v>5.718749999999997</v>
          </cell>
        </row>
        <row r="210">
          <cell r="A210">
            <v>6.5999999999999925</v>
          </cell>
          <cell r="B210">
            <v>9.580000000000005</v>
          </cell>
          <cell r="E210">
            <v>5.754999999999997</v>
          </cell>
        </row>
        <row r="211">
          <cell r="A211">
            <v>6.699999999999992</v>
          </cell>
          <cell r="B211">
            <v>9.506111111111117</v>
          </cell>
          <cell r="E211">
            <v>5.788749999999998</v>
          </cell>
        </row>
        <row r="212">
          <cell r="A212">
            <v>6.799999999999992</v>
          </cell>
          <cell r="B212">
            <v>9.431111111111118</v>
          </cell>
          <cell r="E212">
            <v>5.819999999999998</v>
          </cell>
        </row>
        <row r="213">
          <cell r="A213">
            <v>6.8999999999999915</v>
          </cell>
          <cell r="B213">
            <v>9.355000000000008</v>
          </cell>
          <cell r="E213">
            <v>5.848749999999997</v>
          </cell>
        </row>
        <row r="214">
          <cell r="A214">
            <v>6.999999999999991</v>
          </cell>
          <cell r="B214">
            <v>9.277777777777786</v>
          </cell>
          <cell r="E214">
            <v>5.874999999999998</v>
          </cell>
        </row>
        <row r="215">
          <cell r="A215">
            <v>7.099999999999991</v>
          </cell>
          <cell r="B215">
            <v>9.199444444444453</v>
          </cell>
          <cell r="E215">
            <v>5.898749999999998</v>
          </cell>
        </row>
        <row r="216">
          <cell r="A216">
            <v>7.19999999999999</v>
          </cell>
          <cell r="B216">
            <v>9.120000000000008</v>
          </cell>
          <cell r="E216">
            <v>5.919999999999998</v>
          </cell>
        </row>
        <row r="217">
          <cell r="A217">
            <v>7.29999999999999</v>
          </cell>
          <cell r="B217">
            <v>9.039444444444452</v>
          </cell>
          <cell r="E217">
            <v>5.938749999999998</v>
          </cell>
        </row>
        <row r="218">
          <cell r="A218">
            <v>7.39999999999999</v>
          </cell>
          <cell r="B218">
            <v>8.957777777777785</v>
          </cell>
          <cell r="E218">
            <v>5.954999999999998</v>
          </cell>
        </row>
        <row r="219">
          <cell r="A219">
            <v>7.499999999999989</v>
          </cell>
          <cell r="B219">
            <v>8.875000000000009</v>
          </cell>
          <cell r="E219">
            <v>5.968749999999998</v>
          </cell>
        </row>
        <row r="220">
          <cell r="A220">
            <v>7.599999999999989</v>
          </cell>
          <cell r="B220">
            <v>8.791111111111121</v>
          </cell>
          <cell r="E220">
            <v>5.979999999999999</v>
          </cell>
        </row>
        <row r="221">
          <cell r="A221">
            <v>7.699999999999989</v>
          </cell>
          <cell r="B221">
            <v>8.70611111111112</v>
          </cell>
          <cell r="E221">
            <v>5.98875</v>
          </cell>
        </row>
        <row r="222">
          <cell r="A222">
            <v>7.799999999999988</v>
          </cell>
          <cell r="B222">
            <v>8.62000000000001</v>
          </cell>
          <cell r="E222">
            <v>5.994999999999999</v>
          </cell>
        </row>
        <row r="223">
          <cell r="A223">
            <v>7.899999999999988</v>
          </cell>
          <cell r="B223">
            <v>8.532777777777788</v>
          </cell>
          <cell r="E223">
            <v>5.998749999999999</v>
          </cell>
        </row>
        <row r="224">
          <cell r="A224">
            <v>7.999999999999988</v>
          </cell>
          <cell r="B224">
            <v>8.444444444444455</v>
          </cell>
          <cell r="E224">
            <v>6</v>
          </cell>
        </row>
        <row r="225">
          <cell r="A225">
            <v>8.099999999999987</v>
          </cell>
          <cell r="B225">
            <v>8.355000000000011</v>
          </cell>
          <cell r="E225">
            <v>5.99875</v>
          </cell>
        </row>
        <row r="226">
          <cell r="A226">
            <v>8.199999999999987</v>
          </cell>
          <cell r="B226">
            <v>8.264444444444457</v>
          </cell>
          <cell r="E226">
            <v>5.995000000000001</v>
          </cell>
        </row>
        <row r="227">
          <cell r="A227">
            <v>8.299999999999986</v>
          </cell>
          <cell r="B227">
            <v>8.17277777777779</v>
          </cell>
          <cell r="E227">
            <v>5.988750000000001</v>
          </cell>
        </row>
        <row r="228">
          <cell r="A228">
            <v>8.399999999999986</v>
          </cell>
          <cell r="B228">
            <v>8.080000000000013</v>
          </cell>
          <cell r="E228">
            <v>5.980000000000001</v>
          </cell>
        </row>
        <row r="229">
          <cell r="A229">
            <v>8.499999999999986</v>
          </cell>
          <cell r="B229">
            <v>7.986111111111125</v>
          </cell>
          <cell r="E229">
            <v>5.968750000000002</v>
          </cell>
        </row>
        <row r="230">
          <cell r="A230">
            <v>8.599999999999985</v>
          </cell>
          <cell r="B230">
            <v>7.891111111111125</v>
          </cell>
          <cell r="E230">
            <v>5.955000000000002</v>
          </cell>
        </row>
        <row r="231">
          <cell r="A231">
            <v>8.699999999999985</v>
          </cell>
          <cell r="B231">
            <v>7.795000000000014</v>
          </cell>
          <cell r="E231">
            <v>5.938750000000002</v>
          </cell>
        </row>
        <row r="232">
          <cell r="A232">
            <v>8.799999999999985</v>
          </cell>
          <cell r="B232">
            <v>7.697777777777793</v>
          </cell>
          <cell r="E232">
            <v>5.9200000000000035</v>
          </cell>
        </row>
        <row r="233">
          <cell r="A233">
            <v>8.899999999999984</v>
          </cell>
          <cell r="B233">
            <v>7.59944444444446</v>
          </cell>
          <cell r="E233">
            <v>5.898750000000003</v>
          </cell>
        </row>
        <row r="234">
          <cell r="A234">
            <v>8.999999999999984</v>
          </cell>
          <cell r="B234">
            <v>7.500000000000016</v>
          </cell>
          <cell r="E234">
            <v>5.8750000000000036</v>
          </cell>
        </row>
        <row r="235">
          <cell r="A235">
            <v>9.099999999999984</v>
          </cell>
          <cell r="B235">
            <v>7.399444444444462</v>
          </cell>
          <cell r="E235">
            <v>5.848750000000004</v>
          </cell>
        </row>
        <row r="236">
          <cell r="A236">
            <v>9.199999999999983</v>
          </cell>
          <cell r="B236">
            <v>7.297777777777795</v>
          </cell>
          <cell r="E236">
            <v>5.820000000000005</v>
          </cell>
        </row>
        <row r="237">
          <cell r="A237">
            <v>9.299999999999983</v>
          </cell>
          <cell r="B237">
            <v>7.195000000000018</v>
          </cell>
          <cell r="E237">
            <v>5.788750000000006</v>
          </cell>
        </row>
        <row r="238">
          <cell r="A238">
            <v>9.399999999999983</v>
          </cell>
          <cell r="B238">
            <v>7.09111111111113</v>
          </cell>
          <cell r="E238">
            <v>5.755000000000006</v>
          </cell>
        </row>
        <row r="239">
          <cell r="A239">
            <v>9.499999999999982</v>
          </cell>
          <cell r="B239">
            <v>6.98611111111113</v>
          </cell>
          <cell r="E239">
            <v>5.718750000000007</v>
          </cell>
        </row>
        <row r="240">
          <cell r="A240">
            <v>9.599999999999982</v>
          </cell>
          <cell r="B240">
            <v>6.880000000000019</v>
          </cell>
          <cell r="E240">
            <v>5.680000000000007</v>
          </cell>
        </row>
        <row r="241">
          <cell r="A241">
            <v>9.699999999999982</v>
          </cell>
          <cell r="B241">
            <v>6.772777777777797</v>
          </cell>
          <cell r="E241">
            <v>5.638750000000008</v>
          </cell>
        </row>
        <row r="242">
          <cell r="A242">
            <v>9.799999999999981</v>
          </cell>
          <cell r="B242">
            <v>6.664444444444465</v>
          </cell>
          <cell r="E242">
            <v>5.595000000000009</v>
          </cell>
        </row>
        <row r="243">
          <cell r="A243">
            <v>9.89999999999998</v>
          </cell>
          <cell r="B243">
            <v>6.555000000000021</v>
          </cell>
          <cell r="E243">
            <v>5.548750000000009</v>
          </cell>
        </row>
        <row r="244">
          <cell r="A244">
            <v>9.99999999999998</v>
          </cell>
          <cell r="B244">
            <v>6.444444444444467</v>
          </cell>
          <cell r="E244">
            <v>5.50000000000001</v>
          </cell>
        </row>
        <row r="245">
          <cell r="A245">
            <v>10.09999999999998</v>
          </cell>
          <cell r="B245">
            <v>6.3327777777778005</v>
          </cell>
          <cell r="E245">
            <v>5.44875000000001</v>
          </cell>
        </row>
        <row r="246">
          <cell r="A246">
            <v>10.19999999999998</v>
          </cell>
          <cell r="B246">
            <v>6.220000000000024</v>
          </cell>
          <cell r="E246">
            <v>5.395000000000011</v>
          </cell>
        </row>
        <row r="247">
          <cell r="A247">
            <v>10.29999999999998</v>
          </cell>
          <cell r="B247">
            <v>6.106111111111135</v>
          </cell>
          <cell r="E247">
            <v>5.338750000000012</v>
          </cell>
        </row>
        <row r="248">
          <cell r="A248">
            <v>10.399999999999979</v>
          </cell>
          <cell r="B248">
            <v>5.9911111111111355</v>
          </cell>
          <cell r="E248">
            <v>5.280000000000013</v>
          </cell>
        </row>
        <row r="249">
          <cell r="A249">
            <v>10.499999999999979</v>
          </cell>
          <cell r="B249">
            <v>5.875000000000026</v>
          </cell>
          <cell r="E249">
            <v>5.218750000000013</v>
          </cell>
        </row>
        <row r="250">
          <cell r="A250">
            <v>10.599999999999978</v>
          </cell>
          <cell r="B250">
            <v>5.757777777777804</v>
          </cell>
          <cell r="E250">
            <v>5.1550000000000145</v>
          </cell>
        </row>
        <row r="251">
          <cell r="A251">
            <v>10.699999999999978</v>
          </cell>
          <cell r="B251">
            <v>5.639444444444472</v>
          </cell>
          <cell r="E251">
            <v>5.088750000000015</v>
          </cell>
        </row>
        <row r="252">
          <cell r="A252">
            <v>10.799999999999978</v>
          </cell>
          <cell r="B252">
            <v>5.520000000000027</v>
          </cell>
          <cell r="E252">
            <v>5.020000000000016</v>
          </cell>
        </row>
        <row r="253">
          <cell r="A253">
            <v>10.899999999999977</v>
          </cell>
          <cell r="B253">
            <v>5.399444444444472</v>
          </cell>
          <cell r="E253">
            <v>4.948750000000016</v>
          </cell>
        </row>
        <row r="254">
          <cell r="A254">
            <v>10.999999999999977</v>
          </cell>
          <cell r="B254">
            <v>5.277777777777807</v>
          </cell>
          <cell r="E254">
            <v>4.875000000000018</v>
          </cell>
        </row>
        <row r="255">
          <cell r="A255">
            <v>11.099999999999977</v>
          </cell>
          <cell r="B255">
            <v>5.15500000000003</v>
          </cell>
          <cell r="E255">
            <v>4.798750000000018</v>
          </cell>
        </row>
        <row r="256">
          <cell r="A256">
            <v>11.199999999999976</v>
          </cell>
          <cell r="B256">
            <v>5.031111111111141</v>
          </cell>
          <cell r="E256">
            <v>4.720000000000019</v>
          </cell>
        </row>
        <row r="257">
          <cell r="A257">
            <v>11.299999999999976</v>
          </cell>
          <cell r="B257">
            <v>4.906111111111142</v>
          </cell>
          <cell r="E257">
            <v>4.6387500000000195</v>
          </cell>
        </row>
        <row r="258">
          <cell r="A258">
            <v>11.399999999999975</v>
          </cell>
          <cell r="B258">
            <v>4.780000000000031</v>
          </cell>
          <cell r="E258">
            <v>4.555000000000021</v>
          </cell>
        </row>
        <row r="259">
          <cell r="A259">
            <v>11.499999999999975</v>
          </cell>
          <cell r="B259">
            <v>4.65277777777781</v>
          </cell>
          <cell r="E259">
            <v>4.468750000000021</v>
          </cell>
        </row>
        <row r="260">
          <cell r="A260">
            <v>11.599999999999975</v>
          </cell>
          <cell r="B260">
            <v>4.524444444444478</v>
          </cell>
          <cell r="E260">
            <v>4.380000000000023</v>
          </cell>
        </row>
        <row r="261">
          <cell r="A261">
            <v>11.699999999999974</v>
          </cell>
          <cell r="B261">
            <v>4.395000000000034</v>
          </cell>
          <cell r="E261">
            <v>4.288750000000023</v>
          </cell>
        </row>
        <row r="262">
          <cell r="A262">
            <v>11.799999999999974</v>
          </cell>
          <cell r="B262">
            <v>4.264444444444479</v>
          </cell>
          <cell r="E262">
            <v>4.195000000000025</v>
          </cell>
        </row>
        <row r="263">
          <cell r="A263">
            <v>11.899999999999974</v>
          </cell>
          <cell r="B263">
            <v>4.132777777777812</v>
          </cell>
          <cell r="E263">
            <v>4.098750000000026</v>
          </cell>
        </row>
        <row r="264">
          <cell r="A264">
            <v>11.999999999999973</v>
          </cell>
          <cell r="B264">
            <v>4.0000000000000355</v>
          </cell>
          <cell r="E264">
            <v>4.000000000000027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6"/>
  <sheetViews>
    <sheetView zoomScalePageLayoutView="0" workbookViewId="0" topLeftCell="AO6">
      <selection activeCell="BG7" sqref="BG7"/>
    </sheetView>
  </sheetViews>
  <sheetFormatPr defaultColWidth="9.00390625" defaultRowHeight="12.75"/>
  <cols>
    <col min="1" max="31" width="2.75390625" style="0" customWidth="1"/>
    <col min="39" max="69" width="2.75390625" style="0" customWidth="1"/>
  </cols>
  <sheetData>
    <row r="1" spans="1:31" ht="2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80" t="s">
        <v>54</v>
      </c>
      <c r="O1" s="81"/>
      <c r="P1" s="81"/>
      <c r="Q1" s="81"/>
      <c r="R1" s="81"/>
      <c r="S1" s="81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69" ht="12.75">
      <c r="A2" s="41"/>
      <c r="B2" s="41"/>
      <c r="C2" s="41"/>
      <c r="D2" s="41"/>
      <c r="E2" s="41"/>
      <c r="F2" s="63"/>
      <c r="G2" s="41"/>
      <c r="H2" s="41"/>
      <c r="I2" s="41"/>
      <c r="J2" s="41"/>
      <c r="K2" s="63"/>
      <c r="L2" s="41"/>
      <c r="M2" s="41"/>
      <c r="N2" s="41"/>
      <c r="O2" s="41"/>
      <c r="P2" s="63">
        <v>1</v>
      </c>
      <c r="Q2" s="41"/>
      <c r="R2" s="41"/>
      <c r="S2" s="41"/>
      <c r="T2" s="41"/>
      <c r="U2" s="63"/>
      <c r="V2" s="41"/>
      <c r="W2" s="41"/>
      <c r="X2" s="41"/>
      <c r="Y2" s="41"/>
      <c r="Z2" s="63"/>
      <c r="AA2" s="41"/>
      <c r="AB2" s="41"/>
      <c r="AC2" s="41"/>
      <c r="AD2" s="41"/>
      <c r="AE2" s="63"/>
      <c r="AM2" s="76"/>
      <c r="AN2" s="77"/>
      <c r="AO2" s="77"/>
      <c r="AP2" s="77"/>
      <c r="AQ2" s="77"/>
      <c r="AR2" s="78"/>
      <c r="AS2" s="77"/>
      <c r="AT2" s="77"/>
      <c r="AU2" s="77">
        <v>1</v>
      </c>
      <c r="AV2" s="77"/>
      <c r="AW2" s="78"/>
      <c r="AX2" s="77"/>
      <c r="AY2" s="77"/>
      <c r="AZ2" s="77"/>
      <c r="BA2" s="77"/>
      <c r="BB2" s="78"/>
      <c r="BC2" s="77"/>
      <c r="BD2" s="77"/>
      <c r="BE2" s="77"/>
      <c r="BF2" s="77"/>
      <c r="BG2" s="78"/>
      <c r="BH2" s="77"/>
      <c r="BI2" s="77"/>
      <c r="BJ2" s="77"/>
      <c r="BK2" s="77"/>
      <c r="BL2" s="78"/>
      <c r="BM2" s="77"/>
      <c r="BN2" s="77"/>
      <c r="BO2" s="77"/>
      <c r="BP2" s="77"/>
      <c r="BQ2" s="78"/>
    </row>
    <row r="3" spans="1:69" ht="12.75">
      <c r="A3" s="41"/>
      <c r="B3" s="41"/>
      <c r="C3" s="41"/>
      <c r="D3" s="41"/>
      <c r="E3" s="41"/>
      <c r="F3" s="63"/>
      <c r="G3" s="41"/>
      <c r="H3" s="41"/>
      <c r="I3" s="41"/>
      <c r="J3" s="41"/>
      <c r="K3" s="63"/>
      <c r="L3" s="41"/>
      <c r="M3" s="41"/>
      <c r="N3" s="41"/>
      <c r="O3" s="41"/>
      <c r="P3" s="63">
        <v>0</v>
      </c>
      <c r="Q3" s="41"/>
      <c r="R3" s="41"/>
      <c r="S3" s="41"/>
      <c r="T3" s="41"/>
      <c r="U3" s="63"/>
      <c r="V3" s="41"/>
      <c r="W3" s="41"/>
      <c r="X3" s="41"/>
      <c r="Y3" s="41"/>
      <c r="Z3" s="63"/>
      <c r="AA3" s="41"/>
      <c r="AB3" s="41"/>
      <c r="AC3" s="41"/>
      <c r="AD3" s="41"/>
      <c r="AE3" s="63"/>
      <c r="AM3" s="43"/>
      <c r="AN3" s="44"/>
      <c r="AO3" s="44"/>
      <c r="AP3" s="44"/>
      <c r="AQ3" s="44"/>
      <c r="AR3" s="42"/>
      <c r="AS3" s="44"/>
      <c r="AT3" s="44"/>
      <c r="AU3" s="44">
        <v>1</v>
      </c>
      <c r="AV3" s="44"/>
      <c r="AW3" s="42"/>
      <c r="AX3" s="44">
        <v>5</v>
      </c>
      <c r="AY3" s="44">
        <v>4</v>
      </c>
      <c r="AZ3" s="44"/>
      <c r="BA3" s="44">
        <v>2</v>
      </c>
      <c r="BB3" s="42"/>
      <c r="BC3" s="44"/>
      <c r="BD3" s="44"/>
      <c r="BE3" s="44"/>
      <c r="BF3" s="44"/>
      <c r="BG3" s="42"/>
      <c r="BH3" s="44"/>
      <c r="BI3" s="44"/>
      <c r="BJ3" s="44"/>
      <c r="BK3" s="44"/>
      <c r="BL3" s="42"/>
      <c r="BM3" s="44"/>
      <c r="BN3" s="44"/>
      <c r="BO3" s="44"/>
      <c r="BP3" s="44"/>
      <c r="BQ3" s="42"/>
    </row>
    <row r="4" spans="1:69" ht="12.75">
      <c r="A4" s="41"/>
      <c r="B4" s="41"/>
      <c r="C4" s="41"/>
      <c r="D4" s="41"/>
      <c r="E4" s="41"/>
      <c r="F4" s="63"/>
      <c r="G4" s="41"/>
      <c r="H4" s="41"/>
      <c r="I4" s="41"/>
      <c r="J4" s="41"/>
      <c r="K4" s="63"/>
      <c r="L4" s="41"/>
      <c r="M4" s="41"/>
      <c r="N4" s="41"/>
      <c r="O4" s="41"/>
      <c r="P4" s="63">
        <v>3</v>
      </c>
      <c r="Q4" s="41"/>
      <c r="R4" s="41"/>
      <c r="S4" s="41"/>
      <c r="T4" s="41"/>
      <c r="U4" s="63"/>
      <c r="V4" s="41"/>
      <c r="W4" s="41"/>
      <c r="X4" s="41"/>
      <c r="Y4" s="41"/>
      <c r="Z4" s="63"/>
      <c r="AA4" s="41"/>
      <c r="AB4" s="41"/>
      <c r="AC4" s="41"/>
      <c r="AD4" s="41"/>
      <c r="AE4" s="63"/>
      <c r="AM4" s="43"/>
      <c r="AN4" s="44"/>
      <c r="AO4" s="44"/>
      <c r="AP4" s="44"/>
      <c r="AQ4" s="44"/>
      <c r="AR4" s="42"/>
      <c r="AS4" s="44"/>
      <c r="AT4" s="44">
        <v>1</v>
      </c>
      <c r="AU4" s="44">
        <v>1</v>
      </c>
      <c r="AV4" s="44">
        <v>2</v>
      </c>
      <c r="AW4" s="42">
        <v>4</v>
      </c>
      <c r="AX4" s="44">
        <v>3</v>
      </c>
      <c r="AY4" s="40">
        <v>7</v>
      </c>
      <c r="AZ4" s="40">
        <v>3</v>
      </c>
      <c r="BA4" s="40">
        <v>9</v>
      </c>
      <c r="BB4" s="39">
        <v>1</v>
      </c>
      <c r="BC4" s="44"/>
      <c r="BD4" s="44"/>
      <c r="BE4" s="44"/>
      <c r="BF4" s="44"/>
      <c r="BG4" s="42"/>
      <c r="BH4" s="44"/>
      <c r="BI4" s="44">
        <v>4</v>
      </c>
      <c r="BJ4" s="44"/>
      <c r="BK4" s="44"/>
      <c r="BL4" s="42"/>
      <c r="BM4" s="44"/>
      <c r="BN4" s="44"/>
      <c r="BO4" s="44"/>
      <c r="BP4" s="44"/>
      <c r="BQ4" s="42"/>
    </row>
    <row r="5" spans="1:69" ht="12.75">
      <c r="A5" s="41"/>
      <c r="B5" s="41"/>
      <c r="C5" s="41"/>
      <c r="D5" s="41"/>
      <c r="E5" s="41"/>
      <c r="F5" s="63"/>
      <c r="G5" s="41"/>
      <c r="H5" s="41"/>
      <c r="I5" s="41"/>
      <c r="J5" s="41"/>
      <c r="K5" s="63"/>
      <c r="L5" s="41"/>
      <c r="M5" s="41">
        <v>15</v>
      </c>
      <c r="N5" s="41">
        <v>7</v>
      </c>
      <c r="O5" s="41">
        <v>3</v>
      </c>
      <c r="P5" s="63">
        <v>31</v>
      </c>
      <c r="Q5" s="41">
        <v>7</v>
      </c>
      <c r="R5" s="41"/>
      <c r="S5" s="41"/>
      <c r="T5" s="41"/>
      <c r="U5" s="63">
        <v>7</v>
      </c>
      <c r="V5" s="41"/>
      <c r="W5" s="41"/>
      <c r="X5" s="41"/>
      <c r="Y5" s="41"/>
      <c r="Z5" s="63"/>
      <c r="AA5" s="41"/>
      <c r="AB5" s="41"/>
      <c r="AC5" s="41"/>
      <c r="AD5" s="41"/>
      <c r="AE5" s="63"/>
      <c r="AM5" s="43"/>
      <c r="AN5" s="44"/>
      <c r="AO5" s="44"/>
      <c r="AP5" s="44"/>
      <c r="AQ5" s="44"/>
      <c r="AR5" s="42"/>
      <c r="AS5" s="44"/>
      <c r="AT5" s="44">
        <v>1</v>
      </c>
      <c r="AU5" s="44">
        <v>1</v>
      </c>
      <c r="AV5" s="44">
        <v>1</v>
      </c>
      <c r="AW5" s="42">
        <v>2</v>
      </c>
      <c r="AX5" s="44">
        <v>1</v>
      </c>
      <c r="AY5" s="40">
        <v>1</v>
      </c>
      <c r="AZ5" s="40">
        <v>8</v>
      </c>
      <c r="BA5" s="40">
        <v>1</v>
      </c>
      <c r="BB5" s="39">
        <v>7</v>
      </c>
      <c r="BC5" s="44"/>
      <c r="BD5" s="44"/>
      <c r="BE5" s="44"/>
      <c r="BF5" s="44">
        <v>3</v>
      </c>
      <c r="BG5" s="42">
        <v>3</v>
      </c>
      <c r="BH5" s="44">
        <v>2</v>
      </c>
      <c r="BI5" s="40">
        <v>2</v>
      </c>
      <c r="BJ5" s="40">
        <v>1</v>
      </c>
      <c r="BK5" s="44"/>
      <c r="BL5" s="42"/>
      <c r="BM5" s="44"/>
      <c r="BN5" s="44">
        <v>1</v>
      </c>
      <c r="BO5" s="44">
        <v>1</v>
      </c>
      <c r="BP5" s="44"/>
      <c r="BQ5" s="42"/>
    </row>
    <row r="6" spans="1:69" ht="12.75">
      <c r="A6" s="41"/>
      <c r="B6" s="41"/>
      <c r="C6" s="41"/>
      <c r="D6" s="41"/>
      <c r="E6" s="41"/>
      <c r="F6" s="63"/>
      <c r="G6" s="41"/>
      <c r="H6" s="41"/>
      <c r="I6" s="41"/>
      <c r="J6" s="41"/>
      <c r="K6" s="63">
        <v>15</v>
      </c>
      <c r="L6" s="41">
        <v>31</v>
      </c>
      <c r="M6" s="41">
        <v>0</v>
      </c>
      <c r="N6" s="41">
        <v>0</v>
      </c>
      <c r="O6" s="41">
        <v>0</v>
      </c>
      <c r="P6" s="63">
        <v>0</v>
      </c>
      <c r="Q6" s="41">
        <v>15</v>
      </c>
      <c r="R6" s="41"/>
      <c r="S6" s="41"/>
      <c r="T6" s="41"/>
      <c r="U6" s="63">
        <v>0</v>
      </c>
      <c r="V6" s="41">
        <v>3</v>
      </c>
      <c r="W6" s="41">
        <v>15</v>
      </c>
      <c r="X6" s="41"/>
      <c r="Y6" s="41"/>
      <c r="Z6" s="63"/>
      <c r="AA6" s="41"/>
      <c r="AB6" s="41"/>
      <c r="AC6" s="41"/>
      <c r="AD6" s="41"/>
      <c r="AE6" s="63"/>
      <c r="AM6" s="43"/>
      <c r="AN6" s="44"/>
      <c r="AO6" s="44"/>
      <c r="AP6" s="44"/>
      <c r="AQ6" s="44"/>
      <c r="AR6" s="42"/>
      <c r="AS6" s="44">
        <v>1</v>
      </c>
      <c r="AT6" s="44">
        <v>1</v>
      </c>
      <c r="AU6" s="44">
        <v>1</v>
      </c>
      <c r="AV6" s="44">
        <v>1</v>
      </c>
      <c r="AW6" s="42">
        <v>1</v>
      </c>
      <c r="AX6" s="44">
        <v>1</v>
      </c>
      <c r="AY6" s="40">
        <v>1</v>
      </c>
      <c r="AZ6" s="40">
        <v>2</v>
      </c>
      <c r="BA6" s="40">
        <v>3</v>
      </c>
      <c r="BB6" s="39">
        <v>4</v>
      </c>
      <c r="BC6" s="44">
        <v>7</v>
      </c>
      <c r="BD6" s="44"/>
      <c r="BE6" s="44"/>
      <c r="BF6" s="44">
        <v>1</v>
      </c>
      <c r="BG6" s="42">
        <v>3</v>
      </c>
      <c r="BH6" s="44">
        <v>2</v>
      </c>
      <c r="BI6" s="40">
        <v>1</v>
      </c>
      <c r="BJ6" s="40">
        <v>2</v>
      </c>
      <c r="BK6" s="44"/>
      <c r="BL6" s="42">
        <v>2</v>
      </c>
      <c r="BM6" s="44">
        <v>2</v>
      </c>
      <c r="BN6" s="40">
        <v>4</v>
      </c>
      <c r="BO6" s="40">
        <v>1</v>
      </c>
      <c r="BP6" s="40">
        <v>1</v>
      </c>
      <c r="BQ6" s="42"/>
    </row>
    <row r="7" spans="1:69" ht="12.75">
      <c r="A7" s="41"/>
      <c r="B7" s="41"/>
      <c r="C7" s="41"/>
      <c r="D7" s="41"/>
      <c r="E7" s="41"/>
      <c r="F7" s="63"/>
      <c r="G7" s="41"/>
      <c r="H7" s="41">
        <v>1</v>
      </c>
      <c r="I7" s="41">
        <v>1</v>
      </c>
      <c r="J7" s="41">
        <v>3</v>
      </c>
      <c r="K7" s="63">
        <v>0</v>
      </c>
      <c r="L7" s="41">
        <v>0</v>
      </c>
      <c r="M7" s="41">
        <v>7</v>
      </c>
      <c r="N7" s="41">
        <v>31</v>
      </c>
      <c r="O7" s="41">
        <v>31</v>
      </c>
      <c r="P7" s="63">
        <v>15</v>
      </c>
      <c r="Q7" s="41">
        <v>0</v>
      </c>
      <c r="R7" s="41"/>
      <c r="S7" s="41"/>
      <c r="T7" s="41">
        <v>7</v>
      </c>
      <c r="U7" s="63">
        <v>3</v>
      </c>
      <c r="V7" s="41">
        <v>0</v>
      </c>
      <c r="W7" s="41">
        <v>0</v>
      </c>
      <c r="X7" s="41">
        <v>2</v>
      </c>
      <c r="Y7" s="41"/>
      <c r="Z7" s="63"/>
      <c r="AA7" s="41"/>
      <c r="AB7" s="41"/>
      <c r="AC7" s="41"/>
      <c r="AD7" s="41"/>
      <c r="AE7" s="63"/>
      <c r="AM7" s="43"/>
      <c r="AN7" s="44"/>
      <c r="AO7" s="44"/>
      <c r="AP7" s="44"/>
      <c r="AQ7" s="44"/>
      <c r="AR7" s="42"/>
      <c r="AS7" s="44">
        <v>6</v>
      </c>
      <c r="AT7" s="44">
        <v>7</v>
      </c>
      <c r="AU7" s="44">
        <v>6</v>
      </c>
      <c r="AV7" s="44">
        <v>4</v>
      </c>
      <c r="AW7" s="42">
        <v>2</v>
      </c>
      <c r="AX7" s="44">
        <v>2</v>
      </c>
      <c r="AY7" s="40">
        <v>2</v>
      </c>
      <c r="AZ7" s="40">
        <v>1</v>
      </c>
      <c r="BA7" s="40">
        <v>1</v>
      </c>
      <c r="BB7" s="39">
        <v>7</v>
      </c>
      <c r="BC7" s="44">
        <v>2</v>
      </c>
      <c r="BD7" s="40">
        <v>5</v>
      </c>
      <c r="BE7" s="40">
        <v>4</v>
      </c>
      <c r="BF7" s="40">
        <v>1</v>
      </c>
      <c r="BG7" s="39">
        <v>1</v>
      </c>
      <c r="BH7" s="44">
        <v>5</v>
      </c>
      <c r="BI7" s="40">
        <v>1</v>
      </c>
      <c r="BJ7" s="40">
        <v>1</v>
      </c>
      <c r="BK7" s="40">
        <v>1</v>
      </c>
      <c r="BL7" s="39">
        <v>2</v>
      </c>
      <c r="BM7" s="44">
        <v>1</v>
      </c>
      <c r="BN7" s="40">
        <v>2</v>
      </c>
      <c r="BO7" s="40">
        <v>2</v>
      </c>
      <c r="BP7" s="40">
        <v>1</v>
      </c>
      <c r="BQ7" s="42"/>
    </row>
    <row r="8" spans="1:69" ht="12.75">
      <c r="A8" s="41"/>
      <c r="B8" s="41"/>
      <c r="C8" s="41"/>
      <c r="D8" s="41"/>
      <c r="E8" s="41"/>
      <c r="F8" s="63"/>
      <c r="G8" s="41"/>
      <c r="H8" s="41">
        <v>0</v>
      </c>
      <c r="I8" s="41">
        <v>0</v>
      </c>
      <c r="J8" s="41">
        <v>0</v>
      </c>
      <c r="K8" s="63">
        <v>11</v>
      </c>
      <c r="L8" s="53">
        <v>7</v>
      </c>
      <c r="M8" s="41">
        <v>15</v>
      </c>
      <c r="N8" s="41">
        <v>23</v>
      </c>
      <c r="O8" s="41">
        <v>47</v>
      </c>
      <c r="P8" s="63">
        <v>0</v>
      </c>
      <c r="Q8" s="53">
        <v>3</v>
      </c>
      <c r="R8" s="41">
        <v>31</v>
      </c>
      <c r="S8" s="41"/>
      <c r="T8" s="41">
        <v>0</v>
      </c>
      <c r="U8" s="63">
        <v>9</v>
      </c>
      <c r="V8" s="53">
        <v>3</v>
      </c>
      <c r="W8" s="41">
        <v>3</v>
      </c>
      <c r="X8" s="41">
        <v>0</v>
      </c>
      <c r="Y8" s="41"/>
      <c r="Z8" s="63"/>
      <c r="AA8" s="53">
        <v>3</v>
      </c>
      <c r="AB8" s="41">
        <v>1</v>
      </c>
      <c r="AC8" s="41">
        <v>5</v>
      </c>
      <c r="AD8" s="41">
        <v>1</v>
      </c>
      <c r="AE8" s="63"/>
      <c r="AM8" s="43"/>
      <c r="AN8" s="44"/>
      <c r="AO8" s="44"/>
      <c r="AP8" s="44"/>
      <c r="AQ8" s="44"/>
      <c r="AR8" s="42"/>
      <c r="AS8" s="44">
        <v>1</v>
      </c>
      <c r="AT8" s="44">
        <v>1</v>
      </c>
      <c r="AU8" s="44">
        <v>1</v>
      </c>
      <c r="AV8" s="44">
        <v>7</v>
      </c>
      <c r="AW8" s="42">
        <v>5</v>
      </c>
      <c r="AX8" s="44">
        <v>2</v>
      </c>
      <c r="AY8" s="40">
        <v>2</v>
      </c>
      <c r="AZ8" s="40">
        <v>2</v>
      </c>
      <c r="BA8" s="40">
        <v>2</v>
      </c>
      <c r="BB8" s="39">
        <v>3</v>
      </c>
      <c r="BC8" s="44">
        <v>11</v>
      </c>
      <c r="BD8" s="40">
        <v>11</v>
      </c>
      <c r="BE8" s="40">
        <v>1</v>
      </c>
      <c r="BF8" s="40">
        <v>1</v>
      </c>
      <c r="BG8" s="39">
        <v>7</v>
      </c>
      <c r="BH8" s="44">
        <v>8</v>
      </c>
      <c r="BI8" s="40">
        <v>8</v>
      </c>
      <c r="BJ8" s="40">
        <v>1</v>
      </c>
      <c r="BK8" s="40">
        <v>1</v>
      </c>
      <c r="BL8" s="39">
        <v>5</v>
      </c>
      <c r="BM8" s="44">
        <v>1</v>
      </c>
      <c r="BN8" s="40">
        <v>3</v>
      </c>
      <c r="BO8" s="40">
        <v>2</v>
      </c>
      <c r="BP8" s="40">
        <v>3</v>
      </c>
      <c r="BQ8" s="42"/>
    </row>
    <row r="9" spans="1:69" ht="12.75">
      <c r="A9" s="41"/>
      <c r="B9" s="41"/>
      <c r="C9" s="41"/>
      <c r="D9" s="41"/>
      <c r="E9" s="41"/>
      <c r="F9" s="63"/>
      <c r="G9" s="41"/>
      <c r="H9" s="41">
        <v>33</v>
      </c>
      <c r="I9" s="41">
        <v>21</v>
      </c>
      <c r="J9" s="41">
        <v>33</v>
      </c>
      <c r="K9" s="63">
        <v>0</v>
      </c>
      <c r="L9" s="53">
        <v>0</v>
      </c>
      <c r="M9" s="41">
        <v>0</v>
      </c>
      <c r="N9" s="41">
        <v>9</v>
      </c>
      <c r="O9" s="41">
        <v>0</v>
      </c>
      <c r="P9" s="63">
        <v>7</v>
      </c>
      <c r="Q9" s="53">
        <v>0</v>
      </c>
      <c r="R9" s="41">
        <v>0</v>
      </c>
      <c r="S9" s="41">
        <v>47</v>
      </c>
      <c r="T9" s="41">
        <v>5</v>
      </c>
      <c r="U9" s="63">
        <v>0</v>
      </c>
      <c r="V9" s="53">
        <v>0</v>
      </c>
      <c r="W9" s="41">
        <v>0</v>
      </c>
      <c r="X9" s="41">
        <v>3</v>
      </c>
      <c r="Y9" s="41"/>
      <c r="Z9" s="63"/>
      <c r="AA9" s="53">
        <v>0</v>
      </c>
      <c r="AB9" s="41">
        <v>0</v>
      </c>
      <c r="AC9" s="41">
        <v>0</v>
      </c>
      <c r="AD9" s="41">
        <v>0</v>
      </c>
      <c r="AE9" s="63"/>
      <c r="AM9" s="79"/>
      <c r="AN9" s="55"/>
      <c r="AO9" s="55"/>
      <c r="AP9" s="55"/>
      <c r="AQ9" s="55"/>
      <c r="AR9" s="56"/>
      <c r="AS9" s="55">
        <v>1</v>
      </c>
      <c r="AT9" s="55">
        <v>1</v>
      </c>
      <c r="AU9" s="55">
        <v>2</v>
      </c>
      <c r="AV9" s="55">
        <v>1</v>
      </c>
      <c r="AW9" s="56">
        <v>2</v>
      </c>
      <c r="AX9" s="55">
        <v>5</v>
      </c>
      <c r="AY9" s="55">
        <v>4</v>
      </c>
      <c r="AZ9" s="55">
        <v>7</v>
      </c>
      <c r="BA9" s="55">
        <v>5</v>
      </c>
      <c r="BB9" s="56">
        <v>2</v>
      </c>
      <c r="BC9" s="55">
        <v>3</v>
      </c>
      <c r="BD9" s="55">
        <v>5</v>
      </c>
      <c r="BE9" s="55">
        <v>18</v>
      </c>
      <c r="BF9" s="55">
        <v>18</v>
      </c>
      <c r="BG9" s="56">
        <v>10</v>
      </c>
      <c r="BH9" s="55">
        <v>3</v>
      </c>
      <c r="BI9" s="55">
        <v>2</v>
      </c>
      <c r="BJ9" s="55">
        <v>7</v>
      </c>
      <c r="BK9" s="55">
        <v>9</v>
      </c>
      <c r="BL9" s="56">
        <v>3</v>
      </c>
      <c r="BM9" s="55">
        <v>3</v>
      </c>
      <c r="BN9" s="55">
        <v>2</v>
      </c>
      <c r="BO9" s="55">
        <v>1</v>
      </c>
      <c r="BP9" s="55">
        <v>1</v>
      </c>
      <c r="BQ9" s="56">
        <v>4</v>
      </c>
    </row>
    <row r="10" spans="1:69" ht="12.75">
      <c r="A10" s="41"/>
      <c r="B10" s="41"/>
      <c r="C10" s="41"/>
      <c r="D10" s="41"/>
      <c r="E10" s="41"/>
      <c r="F10" s="63"/>
      <c r="G10" s="41">
        <v>5</v>
      </c>
      <c r="H10" s="41">
        <v>0</v>
      </c>
      <c r="I10" s="41">
        <v>0</v>
      </c>
      <c r="J10" s="41">
        <v>0</v>
      </c>
      <c r="K10" s="63">
        <v>3</v>
      </c>
      <c r="L10" s="53">
        <v>9</v>
      </c>
      <c r="M10" s="64">
        <v>9</v>
      </c>
      <c r="N10" s="64">
        <v>0</v>
      </c>
      <c r="O10" s="64">
        <v>7</v>
      </c>
      <c r="P10" s="65">
        <v>15</v>
      </c>
      <c r="Q10" s="53">
        <v>7</v>
      </c>
      <c r="R10" s="41">
        <v>7</v>
      </c>
      <c r="S10" s="41">
        <v>0</v>
      </c>
      <c r="T10" s="41">
        <v>0</v>
      </c>
      <c r="U10" s="63">
        <v>15</v>
      </c>
      <c r="V10" s="53">
        <v>31</v>
      </c>
      <c r="W10" s="41">
        <v>9</v>
      </c>
      <c r="X10" s="41">
        <v>0</v>
      </c>
      <c r="Y10" s="41"/>
      <c r="Z10" s="63"/>
      <c r="AA10" s="53">
        <v>33</v>
      </c>
      <c r="AB10" s="41">
        <v>3</v>
      </c>
      <c r="AC10" s="41">
        <v>3</v>
      </c>
      <c r="AD10" s="41">
        <v>1</v>
      </c>
      <c r="AE10" s="63"/>
      <c r="AM10" s="43"/>
      <c r="AN10" s="44"/>
      <c r="AO10" s="44"/>
      <c r="AP10" s="44"/>
      <c r="AQ10" s="44"/>
      <c r="AR10" s="42">
        <v>5</v>
      </c>
      <c r="AS10" s="44"/>
      <c r="AT10" s="44"/>
      <c r="AU10" s="44"/>
      <c r="AV10" s="44"/>
      <c r="AW10" s="42"/>
      <c r="AX10" s="57"/>
      <c r="AY10" s="57"/>
      <c r="AZ10" s="57"/>
      <c r="BA10" s="57"/>
      <c r="BB10" s="58"/>
      <c r="BC10" s="44"/>
      <c r="BD10" s="44"/>
      <c r="BE10" s="44"/>
      <c r="BF10" s="44"/>
      <c r="BG10" s="42"/>
      <c r="BH10" s="44"/>
      <c r="BI10" s="44"/>
      <c r="BJ10" s="44"/>
      <c r="BK10" s="44"/>
      <c r="BL10" s="42"/>
      <c r="BM10" s="44"/>
      <c r="BN10" s="44"/>
      <c r="BO10" s="44"/>
      <c r="BP10" s="44"/>
      <c r="BQ10" s="42"/>
    </row>
    <row r="11" spans="1:69" ht="12.75">
      <c r="A11" s="41"/>
      <c r="B11" s="41"/>
      <c r="C11" s="41"/>
      <c r="D11" s="41"/>
      <c r="E11" s="41"/>
      <c r="F11" s="63"/>
      <c r="G11" s="41">
        <v>0</v>
      </c>
      <c r="H11" s="41">
        <v>7</v>
      </c>
      <c r="I11" s="41">
        <v>31</v>
      </c>
      <c r="J11" s="41">
        <v>15</v>
      </c>
      <c r="K11" s="63">
        <v>0</v>
      </c>
      <c r="L11" s="53">
        <v>0</v>
      </c>
      <c r="M11" s="64">
        <v>0</v>
      </c>
      <c r="N11" s="64">
        <v>3</v>
      </c>
      <c r="O11" s="64">
        <v>0</v>
      </c>
      <c r="P11" s="65">
        <v>0</v>
      </c>
      <c r="Q11" s="53">
        <v>15</v>
      </c>
      <c r="R11" s="41">
        <v>15</v>
      </c>
      <c r="S11" s="41">
        <v>7</v>
      </c>
      <c r="T11" s="41">
        <v>7</v>
      </c>
      <c r="U11" s="63">
        <v>15</v>
      </c>
      <c r="V11" s="53">
        <v>0</v>
      </c>
      <c r="W11" s="64">
        <v>0</v>
      </c>
      <c r="X11" s="64">
        <v>9</v>
      </c>
      <c r="Y11" s="41">
        <v>9</v>
      </c>
      <c r="Z11" s="63">
        <v>27</v>
      </c>
      <c r="AA11" s="53">
        <v>0</v>
      </c>
      <c r="AB11" s="41">
        <v>0</v>
      </c>
      <c r="AC11" s="41">
        <v>0</v>
      </c>
      <c r="AD11" s="41">
        <v>0</v>
      </c>
      <c r="AE11" s="63"/>
      <c r="AM11" s="43"/>
      <c r="AN11" s="44"/>
      <c r="AO11" s="44">
        <v>5</v>
      </c>
      <c r="AP11" s="44">
        <v>1</v>
      </c>
      <c r="AQ11" s="44">
        <v>1</v>
      </c>
      <c r="AR11" s="42">
        <v>1</v>
      </c>
      <c r="AS11" s="44"/>
      <c r="AT11" s="44"/>
      <c r="AU11" s="44"/>
      <c r="AV11" s="44"/>
      <c r="AW11" s="58"/>
      <c r="AX11" s="57"/>
      <c r="AY11" s="57"/>
      <c r="AZ11" s="57"/>
      <c r="BA11" s="57"/>
      <c r="BB11" s="42"/>
      <c r="BC11" s="57"/>
      <c r="BD11" s="44"/>
      <c r="BE11" s="44"/>
      <c r="BF11" s="44"/>
      <c r="BG11" s="42"/>
      <c r="BH11" s="44"/>
      <c r="BI11" s="44"/>
      <c r="BJ11" s="57"/>
      <c r="BK11" s="44"/>
      <c r="BL11" s="42"/>
      <c r="BM11" s="44"/>
      <c r="BN11" s="44"/>
      <c r="BO11" s="57"/>
      <c r="BP11" s="44"/>
      <c r="BQ11" s="42"/>
    </row>
    <row r="12" spans="1:69" ht="12.75">
      <c r="A12" s="41"/>
      <c r="B12" s="41"/>
      <c r="C12" s="41"/>
      <c r="D12" s="41"/>
      <c r="E12" s="41"/>
      <c r="F12" s="63"/>
      <c r="G12" s="41">
        <v>31</v>
      </c>
      <c r="H12" s="41">
        <v>15</v>
      </c>
      <c r="I12" s="41">
        <v>5</v>
      </c>
      <c r="J12" s="41">
        <v>0</v>
      </c>
      <c r="K12" s="63">
        <v>31</v>
      </c>
      <c r="L12" s="53">
        <v>27</v>
      </c>
      <c r="M12" s="64">
        <v>27</v>
      </c>
      <c r="N12" s="64">
        <v>0</v>
      </c>
      <c r="O12" s="64">
        <v>13</v>
      </c>
      <c r="P12" s="65">
        <v>7</v>
      </c>
      <c r="Q12" s="53">
        <v>15</v>
      </c>
      <c r="R12" s="41">
        <v>15</v>
      </c>
      <c r="S12" s="41">
        <v>31</v>
      </c>
      <c r="T12" s="41">
        <v>31</v>
      </c>
      <c r="U12" s="63">
        <v>0</v>
      </c>
      <c r="V12" s="53">
        <v>15</v>
      </c>
      <c r="W12" s="64">
        <v>15</v>
      </c>
      <c r="X12" s="64">
        <v>0</v>
      </c>
      <c r="Y12" s="41">
        <v>0</v>
      </c>
      <c r="Z12" s="63">
        <v>0</v>
      </c>
      <c r="AA12" s="53">
        <v>1</v>
      </c>
      <c r="AB12" s="64">
        <v>7</v>
      </c>
      <c r="AC12" s="64">
        <v>3</v>
      </c>
      <c r="AD12" s="64">
        <v>7</v>
      </c>
      <c r="AE12" s="63"/>
      <c r="AM12" s="43"/>
      <c r="AN12" s="44"/>
      <c r="AO12" s="44">
        <v>5</v>
      </c>
      <c r="AP12" s="44">
        <v>5</v>
      </c>
      <c r="AQ12" s="44">
        <v>1</v>
      </c>
      <c r="AR12" s="42">
        <v>1</v>
      </c>
      <c r="AS12" s="44"/>
      <c r="AT12" s="44"/>
      <c r="AU12" s="44"/>
      <c r="AV12" s="57"/>
      <c r="AW12" s="58"/>
      <c r="AX12" s="57"/>
      <c r="AY12" s="57"/>
      <c r="AZ12" s="57"/>
      <c r="BA12" s="44"/>
      <c r="BB12" s="42"/>
      <c r="BC12" s="57"/>
      <c r="BD12" s="57"/>
      <c r="BE12" s="57"/>
      <c r="BF12" s="57"/>
      <c r="BG12" s="58"/>
      <c r="BH12" s="44"/>
      <c r="BI12" s="44"/>
      <c r="BJ12" s="44"/>
      <c r="BK12" s="44"/>
      <c r="BL12" s="42"/>
      <c r="BM12" s="44"/>
      <c r="BN12" s="57"/>
      <c r="BO12" s="44"/>
      <c r="BP12" s="57"/>
      <c r="BQ12" s="42"/>
    </row>
    <row r="13" spans="1:69" ht="12.75">
      <c r="A13" s="41"/>
      <c r="B13" s="41"/>
      <c r="C13" s="41"/>
      <c r="D13" s="41"/>
      <c r="E13" s="41"/>
      <c r="F13" s="63"/>
      <c r="G13" s="41">
        <v>0</v>
      </c>
      <c r="H13" s="41">
        <v>0</v>
      </c>
      <c r="I13" s="41">
        <v>0</v>
      </c>
      <c r="J13" s="41">
        <v>31</v>
      </c>
      <c r="K13" s="63">
        <v>0</v>
      </c>
      <c r="L13" s="53">
        <v>0</v>
      </c>
      <c r="M13" s="64">
        <v>0</v>
      </c>
      <c r="N13" s="64">
        <v>7</v>
      </c>
      <c r="O13" s="64">
        <v>0</v>
      </c>
      <c r="P13" s="65">
        <v>0</v>
      </c>
      <c r="Q13" s="53">
        <v>0</v>
      </c>
      <c r="R13" s="64">
        <v>0</v>
      </c>
      <c r="S13" s="64">
        <v>31</v>
      </c>
      <c r="T13" s="64">
        <v>31</v>
      </c>
      <c r="U13" s="65">
        <v>31</v>
      </c>
      <c r="V13" s="53">
        <v>15</v>
      </c>
      <c r="W13" s="64">
        <v>15</v>
      </c>
      <c r="X13" s="64">
        <v>3</v>
      </c>
      <c r="Y13" s="64">
        <v>15</v>
      </c>
      <c r="Z13" s="65">
        <v>31</v>
      </c>
      <c r="AA13" s="53">
        <v>0</v>
      </c>
      <c r="AB13" s="64">
        <v>0</v>
      </c>
      <c r="AC13" s="64">
        <v>0</v>
      </c>
      <c r="AD13" s="64">
        <v>0</v>
      </c>
      <c r="AE13" s="63"/>
      <c r="AM13" s="43"/>
      <c r="AN13" s="44"/>
      <c r="AO13" s="44"/>
      <c r="AP13" s="44">
        <v>4</v>
      </c>
      <c r="AQ13" s="44">
        <v>7</v>
      </c>
      <c r="AR13" s="42">
        <v>1</v>
      </c>
      <c r="AS13" s="44"/>
      <c r="AT13" s="44"/>
      <c r="AU13" s="44"/>
      <c r="AV13" s="57"/>
      <c r="AW13" s="58"/>
      <c r="AX13" s="57"/>
      <c r="AY13" s="57"/>
      <c r="AZ13" s="44"/>
      <c r="BA13" s="44"/>
      <c r="BB13" s="58"/>
      <c r="BC13" s="57"/>
      <c r="BD13" s="57"/>
      <c r="BE13" s="57"/>
      <c r="BF13" s="57"/>
      <c r="BG13" s="58"/>
      <c r="BH13" s="57"/>
      <c r="BI13" s="40"/>
      <c r="BJ13" s="44"/>
      <c r="BK13" s="44"/>
      <c r="BL13" s="42"/>
      <c r="BM13" s="44"/>
      <c r="BN13" s="44"/>
      <c r="BO13" s="57"/>
      <c r="BP13" s="44"/>
      <c r="BQ13" s="42"/>
    </row>
    <row r="14" spans="1:69" ht="12.75">
      <c r="A14" s="41"/>
      <c r="B14" s="41"/>
      <c r="C14" s="41"/>
      <c r="D14" s="41"/>
      <c r="E14" s="41"/>
      <c r="F14" s="63"/>
      <c r="G14" s="41">
        <v>9</v>
      </c>
      <c r="H14" s="41">
        <v>9</v>
      </c>
      <c r="I14" s="41">
        <v>3</v>
      </c>
      <c r="J14" s="41">
        <v>19</v>
      </c>
      <c r="K14" s="63">
        <v>3</v>
      </c>
      <c r="L14" s="53">
        <v>31</v>
      </c>
      <c r="M14" s="64">
        <v>15</v>
      </c>
      <c r="N14" s="64">
        <v>15</v>
      </c>
      <c r="O14" s="64">
        <v>31</v>
      </c>
      <c r="P14" s="65">
        <v>3</v>
      </c>
      <c r="Q14" s="53">
        <v>7</v>
      </c>
      <c r="R14" s="64">
        <v>31</v>
      </c>
      <c r="S14" s="64">
        <v>31</v>
      </c>
      <c r="T14" s="64">
        <v>31</v>
      </c>
      <c r="U14" s="65">
        <v>31</v>
      </c>
      <c r="V14" s="53">
        <v>7</v>
      </c>
      <c r="W14" s="64">
        <v>0</v>
      </c>
      <c r="X14" s="64">
        <v>31</v>
      </c>
      <c r="Y14" s="64">
        <v>31</v>
      </c>
      <c r="Z14" s="65">
        <v>0</v>
      </c>
      <c r="AA14" s="53">
        <v>7</v>
      </c>
      <c r="AB14" s="64">
        <v>3</v>
      </c>
      <c r="AC14" s="64">
        <v>1</v>
      </c>
      <c r="AD14" s="64">
        <v>1</v>
      </c>
      <c r="AE14" s="63">
        <v>15</v>
      </c>
      <c r="AM14" s="79"/>
      <c r="AN14" s="55"/>
      <c r="AO14" s="55"/>
      <c r="AP14" s="55"/>
      <c r="AQ14" s="55">
        <v>2</v>
      </c>
      <c r="AR14" s="56">
        <v>8</v>
      </c>
      <c r="AS14" s="55"/>
      <c r="AT14" s="55"/>
      <c r="AU14" s="55"/>
      <c r="AV14" s="55"/>
      <c r="AW14" s="59"/>
      <c r="AX14" s="60"/>
      <c r="AY14" s="55"/>
      <c r="AZ14" s="55"/>
      <c r="BA14" s="60"/>
      <c r="BB14" s="59"/>
      <c r="BC14" s="60"/>
      <c r="BD14" s="60"/>
      <c r="BE14" s="60"/>
      <c r="BF14" s="60"/>
      <c r="BG14" s="59"/>
      <c r="BH14" s="60"/>
      <c r="BI14" s="61"/>
      <c r="BJ14" s="55"/>
      <c r="BK14" s="55"/>
      <c r="BL14" s="56"/>
      <c r="BM14" s="55"/>
      <c r="BN14" s="55"/>
      <c r="BO14" s="55"/>
      <c r="BP14" s="55"/>
      <c r="BQ14" s="56"/>
    </row>
    <row r="15" spans="1:69" ht="13.5" thickBot="1">
      <c r="A15" s="66"/>
      <c r="B15" s="66"/>
      <c r="C15" s="66"/>
      <c r="D15" s="66"/>
      <c r="E15" s="66"/>
      <c r="F15" s="67"/>
      <c r="G15" s="66">
        <v>0</v>
      </c>
      <c r="H15" s="66">
        <v>0</v>
      </c>
      <c r="I15" s="66">
        <v>0</v>
      </c>
      <c r="J15" s="66">
        <v>0</v>
      </c>
      <c r="K15" s="67">
        <v>0</v>
      </c>
      <c r="L15" s="66">
        <v>0</v>
      </c>
      <c r="M15" s="66">
        <v>0</v>
      </c>
      <c r="N15" s="66">
        <v>0</v>
      </c>
      <c r="O15" s="66">
        <v>0</v>
      </c>
      <c r="P15" s="67">
        <v>0</v>
      </c>
      <c r="Q15" s="66">
        <v>0</v>
      </c>
      <c r="R15" s="66">
        <v>0</v>
      </c>
      <c r="S15" s="66">
        <v>0</v>
      </c>
      <c r="T15" s="66">
        <v>0</v>
      </c>
      <c r="U15" s="67">
        <v>0</v>
      </c>
      <c r="V15" s="66">
        <v>0</v>
      </c>
      <c r="W15" s="66">
        <v>3</v>
      </c>
      <c r="X15" s="66">
        <v>0</v>
      </c>
      <c r="Y15" s="66">
        <v>0</v>
      </c>
      <c r="Z15" s="67">
        <v>7</v>
      </c>
      <c r="AA15" s="66">
        <v>0</v>
      </c>
      <c r="AB15" s="66">
        <v>0</v>
      </c>
      <c r="AC15" s="66">
        <v>0</v>
      </c>
      <c r="AD15" s="66">
        <v>0</v>
      </c>
      <c r="AE15" s="67">
        <v>0</v>
      </c>
      <c r="AM15" s="43"/>
      <c r="AN15" s="44"/>
      <c r="AO15" s="44"/>
      <c r="AP15" s="44"/>
      <c r="AQ15" s="40">
        <v>7</v>
      </c>
      <c r="AR15" s="42">
        <v>1</v>
      </c>
      <c r="AS15" s="44"/>
      <c r="AT15" s="44"/>
      <c r="AU15" s="44"/>
      <c r="AV15" s="44"/>
      <c r="AW15" s="42"/>
      <c r="AX15" s="44"/>
      <c r="AY15" s="57"/>
      <c r="AZ15" s="57"/>
      <c r="BA15" s="57"/>
      <c r="BB15" s="58"/>
      <c r="BC15" s="57"/>
      <c r="BD15" s="57"/>
      <c r="BE15" s="57"/>
      <c r="BF15" s="44"/>
      <c r="BG15" s="42"/>
      <c r="BH15" s="44"/>
      <c r="BI15" s="57"/>
      <c r="BJ15" s="44"/>
      <c r="BK15" s="44"/>
      <c r="BL15" s="42"/>
      <c r="BM15" s="44"/>
      <c r="BN15" s="44"/>
      <c r="BO15" s="44"/>
      <c r="BP15" s="44"/>
      <c r="BQ15" s="42"/>
    </row>
    <row r="16" spans="1:69" ht="12.75">
      <c r="A16" s="41"/>
      <c r="B16" s="41"/>
      <c r="C16" s="41"/>
      <c r="D16" s="41"/>
      <c r="E16" s="41">
        <v>31</v>
      </c>
      <c r="F16" s="63">
        <v>0</v>
      </c>
      <c r="G16" s="64"/>
      <c r="H16" s="64"/>
      <c r="I16" s="64"/>
      <c r="J16" s="64"/>
      <c r="K16" s="65"/>
      <c r="L16" s="64"/>
      <c r="M16" s="54"/>
      <c r="N16" s="54"/>
      <c r="O16" s="54"/>
      <c r="P16" s="65"/>
      <c r="Q16" s="64"/>
      <c r="R16" s="64"/>
      <c r="S16" s="64"/>
      <c r="T16" s="64"/>
      <c r="U16" s="68"/>
      <c r="V16" s="64"/>
      <c r="W16" s="64"/>
      <c r="X16" s="64"/>
      <c r="Y16" s="53"/>
      <c r="Z16" s="69"/>
      <c r="AA16" s="53"/>
      <c r="AB16" s="53"/>
      <c r="AC16" s="53"/>
      <c r="AD16" s="53"/>
      <c r="AE16" s="63"/>
      <c r="AM16" s="43"/>
      <c r="AN16" s="44"/>
      <c r="AO16" s="44">
        <v>1</v>
      </c>
      <c r="AP16" s="44">
        <v>6</v>
      </c>
      <c r="AQ16" s="40">
        <v>2</v>
      </c>
      <c r="AR16" s="42">
        <v>1</v>
      </c>
      <c r="AS16" s="44"/>
      <c r="AT16" s="57"/>
      <c r="AU16" s="44"/>
      <c r="AV16" s="44"/>
      <c r="AW16" s="42"/>
      <c r="AX16" s="44"/>
      <c r="AY16" s="57"/>
      <c r="AZ16" s="57"/>
      <c r="BA16" s="57"/>
      <c r="BB16" s="58"/>
      <c r="BC16" s="57"/>
      <c r="BD16" s="57"/>
      <c r="BE16" s="44"/>
      <c r="BF16" s="57"/>
      <c r="BG16" s="58"/>
      <c r="BH16" s="44"/>
      <c r="BI16" s="57"/>
      <c r="BJ16" s="44"/>
      <c r="BK16" s="44"/>
      <c r="BL16" s="42"/>
      <c r="BM16" s="44"/>
      <c r="BN16" s="44"/>
      <c r="BO16" s="44"/>
      <c r="BP16" s="44"/>
      <c r="BQ16" s="42"/>
    </row>
    <row r="17" spans="1:69" ht="12.75">
      <c r="A17" s="41">
        <v>31</v>
      </c>
      <c r="B17" s="41">
        <v>0</v>
      </c>
      <c r="C17" s="41">
        <v>1</v>
      </c>
      <c r="D17" s="41">
        <v>0</v>
      </c>
      <c r="E17" s="41">
        <v>16</v>
      </c>
      <c r="F17" s="63">
        <v>4</v>
      </c>
      <c r="G17" s="64"/>
      <c r="H17" s="64"/>
      <c r="I17" s="64"/>
      <c r="J17" s="64"/>
      <c r="K17" s="65"/>
      <c r="L17" s="64"/>
      <c r="M17" s="54"/>
      <c r="N17" s="54"/>
      <c r="O17" s="54"/>
      <c r="P17" s="65"/>
      <c r="Q17" s="64"/>
      <c r="R17" s="64"/>
      <c r="S17" s="64"/>
      <c r="T17" s="64"/>
      <c r="U17" s="65"/>
      <c r="V17" s="64"/>
      <c r="W17" s="64"/>
      <c r="X17" s="54"/>
      <c r="Y17" s="64"/>
      <c r="Z17" s="65"/>
      <c r="AA17" s="64"/>
      <c r="AB17" s="64"/>
      <c r="AC17" s="54"/>
      <c r="AD17" s="64"/>
      <c r="AE17" s="65"/>
      <c r="AM17" s="43"/>
      <c r="AN17" s="44">
        <v>6</v>
      </c>
      <c r="AO17" s="44">
        <v>1</v>
      </c>
      <c r="AP17" s="44">
        <v>1</v>
      </c>
      <c r="AQ17" s="40">
        <v>1</v>
      </c>
      <c r="AR17" s="42">
        <v>2</v>
      </c>
      <c r="AS17" s="44"/>
      <c r="AT17" s="44"/>
      <c r="AU17" s="44"/>
      <c r="AV17" s="44"/>
      <c r="AW17" s="42"/>
      <c r="AX17" s="57"/>
      <c r="AY17" s="57"/>
      <c r="AZ17" s="57"/>
      <c r="BA17" s="57"/>
      <c r="BB17" s="58"/>
      <c r="BC17" s="57"/>
      <c r="BD17" s="44"/>
      <c r="BE17" s="57"/>
      <c r="BF17" s="44"/>
      <c r="BG17" s="58"/>
      <c r="BH17" s="44"/>
      <c r="BI17" s="57"/>
      <c r="BJ17" s="44"/>
      <c r="BK17" s="44"/>
      <c r="BL17" s="42"/>
      <c r="BM17" s="44"/>
      <c r="BN17" s="44"/>
      <c r="BO17" s="57"/>
      <c r="BP17" s="57"/>
      <c r="BQ17" s="42"/>
    </row>
    <row r="18" spans="1:69" ht="12.75">
      <c r="A18" s="41"/>
      <c r="B18" s="41">
        <v>31</v>
      </c>
      <c r="C18" s="41">
        <v>0</v>
      </c>
      <c r="D18" s="41">
        <v>31</v>
      </c>
      <c r="E18" s="41">
        <v>0</v>
      </c>
      <c r="F18" s="63">
        <v>10</v>
      </c>
      <c r="G18" s="64"/>
      <c r="H18" s="64"/>
      <c r="I18" s="64"/>
      <c r="J18" s="54"/>
      <c r="K18" s="65"/>
      <c r="L18" s="64"/>
      <c r="M18" s="54"/>
      <c r="N18" s="54"/>
      <c r="O18" s="64"/>
      <c r="P18" s="65"/>
      <c r="Q18" s="64"/>
      <c r="R18" s="54"/>
      <c r="S18" s="54"/>
      <c r="T18" s="54"/>
      <c r="U18" s="65"/>
      <c r="V18" s="64"/>
      <c r="W18" s="64"/>
      <c r="X18" s="64"/>
      <c r="Y18" s="64"/>
      <c r="Z18" s="65"/>
      <c r="AA18" s="64"/>
      <c r="AB18" s="54"/>
      <c r="AC18" s="64"/>
      <c r="AD18" s="54"/>
      <c r="AE18" s="65"/>
      <c r="AM18" s="43"/>
      <c r="AN18" s="44">
        <v>5</v>
      </c>
      <c r="AO18" s="44">
        <v>2</v>
      </c>
      <c r="AP18" s="44">
        <v>2</v>
      </c>
      <c r="AQ18" s="40">
        <v>2</v>
      </c>
      <c r="AR18" s="42">
        <v>1</v>
      </c>
      <c r="AS18" s="44"/>
      <c r="AT18" s="44"/>
      <c r="AU18" s="44"/>
      <c r="AV18" s="44"/>
      <c r="AW18" s="42"/>
      <c r="AX18" s="57"/>
      <c r="AY18" s="57"/>
      <c r="AZ18" s="57"/>
      <c r="BA18" s="57"/>
      <c r="BB18" s="58"/>
      <c r="BC18" s="44"/>
      <c r="BD18" s="44"/>
      <c r="BE18" s="44"/>
      <c r="BF18" s="57"/>
      <c r="BG18" s="58"/>
      <c r="BH18" s="44"/>
      <c r="BI18" s="57"/>
      <c r="BJ18" s="57"/>
      <c r="BK18" s="44"/>
      <c r="BL18" s="42"/>
      <c r="BM18" s="44"/>
      <c r="BN18" s="57"/>
      <c r="BO18" s="57"/>
      <c r="BP18" s="44"/>
      <c r="BQ18" s="58"/>
    </row>
    <row r="19" spans="1:69" ht="12.75">
      <c r="A19" s="41">
        <v>15</v>
      </c>
      <c r="B19" s="41">
        <v>0</v>
      </c>
      <c r="C19" s="41">
        <v>3</v>
      </c>
      <c r="D19" s="41">
        <v>31</v>
      </c>
      <c r="E19" s="41">
        <v>0</v>
      </c>
      <c r="F19" s="63">
        <v>4</v>
      </c>
      <c r="G19" s="64"/>
      <c r="H19" s="64"/>
      <c r="I19" s="64"/>
      <c r="J19" s="54"/>
      <c r="K19" s="65"/>
      <c r="L19" s="64"/>
      <c r="M19" s="54"/>
      <c r="N19" s="54"/>
      <c r="O19" s="64"/>
      <c r="P19" s="65"/>
      <c r="Q19" s="64"/>
      <c r="R19" s="54"/>
      <c r="S19" s="54"/>
      <c r="T19" s="54"/>
      <c r="U19" s="65"/>
      <c r="V19" s="64"/>
      <c r="W19" s="64"/>
      <c r="X19" s="64"/>
      <c r="Y19" s="64"/>
      <c r="Z19" s="65"/>
      <c r="AA19" s="64"/>
      <c r="AB19" s="64"/>
      <c r="AC19" s="54"/>
      <c r="AD19" s="64"/>
      <c r="AE19" s="65"/>
      <c r="AM19" s="79"/>
      <c r="AN19" s="55"/>
      <c r="AO19" s="55">
        <v>5</v>
      </c>
      <c r="AP19" s="55">
        <v>1</v>
      </c>
      <c r="AQ19" s="55">
        <v>1</v>
      </c>
      <c r="AR19" s="56">
        <v>1</v>
      </c>
      <c r="AS19" s="55"/>
      <c r="AT19" s="55"/>
      <c r="AU19" s="55"/>
      <c r="AV19" s="55"/>
      <c r="AW19" s="56"/>
      <c r="AX19" s="60"/>
      <c r="AY19" s="60"/>
      <c r="AZ19" s="60"/>
      <c r="BA19" s="60"/>
      <c r="BB19" s="59"/>
      <c r="BC19" s="55"/>
      <c r="BD19" s="55"/>
      <c r="BE19" s="55"/>
      <c r="BF19" s="55"/>
      <c r="BG19" s="56"/>
      <c r="BH19" s="55"/>
      <c r="BI19" s="55"/>
      <c r="BJ19" s="60"/>
      <c r="BK19" s="55"/>
      <c r="BL19" s="56"/>
      <c r="BM19" s="55"/>
      <c r="BN19" s="60"/>
      <c r="BO19" s="55"/>
      <c r="BP19" s="55"/>
      <c r="BQ19" s="59"/>
    </row>
    <row r="20" spans="1:69" ht="13.5" thickBot="1">
      <c r="A20" s="66"/>
      <c r="B20" s="66"/>
      <c r="C20" s="66">
        <v>12</v>
      </c>
      <c r="D20" s="66">
        <v>7</v>
      </c>
      <c r="E20" s="66">
        <v>31</v>
      </c>
      <c r="F20" s="67">
        <v>0</v>
      </c>
      <c r="G20" s="70"/>
      <c r="H20" s="70"/>
      <c r="I20" s="70"/>
      <c r="J20" s="70"/>
      <c r="K20" s="71"/>
      <c r="L20" s="70"/>
      <c r="M20" s="70"/>
      <c r="N20" s="70"/>
      <c r="O20" s="70"/>
      <c r="P20" s="71"/>
      <c r="Q20" s="70"/>
      <c r="R20" s="70"/>
      <c r="S20" s="70"/>
      <c r="T20" s="70"/>
      <c r="U20" s="71"/>
      <c r="V20" s="70"/>
      <c r="W20" s="70"/>
      <c r="X20" s="70"/>
      <c r="Y20" s="70"/>
      <c r="Z20" s="71"/>
      <c r="AA20" s="70"/>
      <c r="AB20" s="70"/>
      <c r="AC20" s="70"/>
      <c r="AD20" s="70"/>
      <c r="AE20" s="71"/>
      <c r="AM20" s="43">
        <v>1</v>
      </c>
      <c r="AN20" s="44">
        <v>3</v>
      </c>
      <c r="AO20" s="40">
        <v>1</v>
      </c>
      <c r="AP20" s="40">
        <v>1</v>
      </c>
      <c r="AQ20" s="40">
        <v>1</v>
      </c>
      <c r="AR20" s="42">
        <v>1</v>
      </c>
      <c r="AS20" s="44"/>
      <c r="AT20" s="44"/>
      <c r="AU20" s="57"/>
      <c r="AV20" s="44"/>
      <c r="AW20" s="42"/>
      <c r="AX20" s="44"/>
      <c r="AY20" s="57"/>
      <c r="AZ20" s="57"/>
      <c r="BA20" s="57"/>
      <c r="BB20" s="42"/>
      <c r="BC20" s="44"/>
      <c r="BD20" s="44"/>
      <c r="BE20" s="44"/>
      <c r="BF20" s="57"/>
      <c r="BG20" s="42"/>
      <c r="BH20" s="44"/>
      <c r="BI20" s="57"/>
      <c r="BJ20" s="44"/>
      <c r="BK20" s="44"/>
      <c r="BL20" s="42"/>
      <c r="BM20" s="44"/>
      <c r="BN20" s="57"/>
      <c r="BO20" s="44"/>
      <c r="BP20" s="44"/>
      <c r="BQ20" s="58"/>
    </row>
    <row r="21" spans="1:69" ht="12.75">
      <c r="A21" s="41"/>
      <c r="B21" s="41"/>
      <c r="C21" s="41"/>
      <c r="D21" s="41">
        <v>31</v>
      </c>
      <c r="E21" s="64">
        <v>49</v>
      </c>
      <c r="F21" s="63">
        <v>0</v>
      </c>
      <c r="G21" s="64"/>
      <c r="H21" s="64"/>
      <c r="I21" s="64"/>
      <c r="J21" s="64"/>
      <c r="K21" s="68"/>
      <c r="L21" s="64"/>
      <c r="M21" s="54"/>
      <c r="N21" s="54"/>
      <c r="O21" s="54"/>
      <c r="P21" s="65"/>
      <c r="Q21" s="64"/>
      <c r="R21" s="54"/>
      <c r="S21" s="54"/>
      <c r="T21" s="54"/>
      <c r="U21" s="65"/>
      <c r="V21" s="64"/>
      <c r="W21" s="54"/>
      <c r="X21" s="64"/>
      <c r="Y21" s="64"/>
      <c r="Z21" s="68"/>
      <c r="AA21" s="64"/>
      <c r="AB21" s="64"/>
      <c r="AC21" s="64"/>
      <c r="AD21" s="64"/>
      <c r="AE21" s="65"/>
      <c r="AM21" s="43">
        <v>1</v>
      </c>
      <c r="AN21" s="44">
        <v>1</v>
      </c>
      <c r="AO21" s="40">
        <v>4</v>
      </c>
      <c r="AP21" s="40">
        <v>3</v>
      </c>
      <c r="AQ21" s="40">
        <v>2</v>
      </c>
      <c r="AR21" s="42">
        <v>2</v>
      </c>
      <c r="AS21" s="44"/>
      <c r="AT21" s="57"/>
      <c r="AU21" s="44"/>
      <c r="AV21" s="57"/>
      <c r="AW21" s="42"/>
      <c r="AX21" s="44"/>
      <c r="AY21" s="57"/>
      <c r="AZ21" s="57"/>
      <c r="BA21" s="57"/>
      <c r="BB21" s="58"/>
      <c r="BC21" s="44"/>
      <c r="BD21" s="44"/>
      <c r="BE21" s="44"/>
      <c r="BF21" s="44"/>
      <c r="BG21" s="58"/>
      <c r="BH21" s="57"/>
      <c r="BI21" s="57"/>
      <c r="BJ21" s="44"/>
      <c r="BK21" s="44"/>
      <c r="BL21" s="42"/>
      <c r="BM21" s="57"/>
      <c r="BN21" s="57"/>
      <c r="BO21" s="44"/>
      <c r="BP21" s="57"/>
      <c r="BQ21" s="58"/>
    </row>
    <row r="22" spans="1:69" ht="12.75">
      <c r="A22" s="41"/>
      <c r="B22" s="41">
        <v>1</v>
      </c>
      <c r="C22" s="41">
        <v>0</v>
      </c>
      <c r="D22" s="41">
        <v>31</v>
      </c>
      <c r="E22" s="64">
        <v>45</v>
      </c>
      <c r="F22" s="63">
        <v>0</v>
      </c>
      <c r="G22" s="64"/>
      <c r="H22" s="54"/>
      <c r="I22" s="64"/>
      <c r="J22" s="64"/>
      <c r="K22" s="65"/>
      <c r="L22" s="64"/>
      <c r="M22" s="54"/>
      <c r="N22" s="54"/>
      <c r="O22" s="54"/>
      <c r="P22" s="65"/>
      <c r="Q22" s="64"/>
      <c r="R22" s="54"/>
      <c r="S22" s="54"/>
      <c r="T22" s="54"/>
      <c r="U22" s="65"/>
      <c r="V22" s="64"/>
      <c r="W22" s="54"/>
      <c r="X22" s="64"/>
      <c r="Y22" s="64"/>
      <c r="Z22" s="65"/>
      <c r="AA22" s="64"/>
      <c r="AB22" s="64"/>
      <c r="AC22" s="64"/>
      <c r="AD22" s="64"/>
      <c r="AE22" s="65"/>
      <c r="AM22" s="43"/>
      <c r="AN22" s="44">
        <v>1</v>
      </c>
      <c r="AO22" s="40">
        <v>4</v>
      </c>
      <c r="AP22" s="40">
        <v>1</v>
      </c>
      <c r="AQ22" s="40">
        <v>2</v>
      </c>
      <c r="AR22" s="42">
        <v>1</v>
      </c>
      <c r="AS22" s="44"/>
      <c r="AT22" s="44"/>
      <c r="AU22" s="57"/>
      <c r="AV22" s="44"/>
      <c r="AW22" s="42"/>
      <c r="AX22" s="44"/>
      <c r="AY22" s="44"/>
      <c r="AZ22" s="57"/>
      <c r="BA22" s="57"/>
      <c r="BB22" s="58"/>
      <c r="BC22" s="57"/>
      <c r="BD22" s="44"/>
      <c r="BE22" s="44"/>
      <c r="BF22" s="44"/>
      <c r="BG22" s="42"/>
      <c r="BH22" s="57"/>
      <c r="BI22" s="44"/>
      <c r="BJ22" s="44"/>
      <c r="BK22" s="44"/>
      <c r="BL22" s="58"/>
      <c r="BM22" s="57"/>
      <c r="BN22" s="44"/>
      <c r="BO22" s="44"/>
      <c r="BP22" s="57"/>
      <c r="BQ22" s="42"/>
    </row>
    <row r="23" spans="1:69" ht="12.75">
      <c r="A23" s="41">
        <v>31</v>
      </c>
      <c r="B23" s="41">
        <v>5</v>
      </c>
      <c r="C23" s="41">
        <v>0</v>
      </c>
      <c r="D23" s="41">
        <v>5</v>
      </c>
      <c r="E23" s="64">
        <v>0</v>
      </c>
      <c r="F23" s="63">
        <v>6</v>
      </c>
      <c r="G23" s="64"/>
      <c r="H23" s="64"/>
      <c r="I23" s="64"/>
      <c r="J23" s="64"/>
      <c r="K23" s="65"/>
      <c r="L23" s="64"/>
      <c r="M23" s="54"/>
      <c r="N23" s="54"/>
      <c r="O23" s="54"/>
      <c r="P23" s="65"/>
      <c r="Q23" s="64"/>
      <c r="R23" s="54"/>
      <c r="S23" s="54"/>
      <c r="T23" s="54"/>
      <c r="U23" s="65"/>
      <c r="V23" s="64"/>
      <c r="W23" s="54"/>
      <c r="X23" s="64"/>
      <c r="Y23" s="64"/>
      <c r="Z23" s="65"/>
      <c r="AA23" s="64"/>
      <c r="AB23" s="64"/>
      <c r="AC23" s="54"/>
      <c r="AD23" s="54"/>
      <c r="AE23" s="65"/>
      <c r="AM23" s="43"/>
      <c r="AN23" s="44"/>
      <c r="AO23" s="44"/>
      <c r="AP23" s="40">
        <v>6</v>
      </c>
      <c r="AQ23" s="40">
        <v>4</v>
      </c>
      <c r="AR23" s="42">
        <v>2</v>
      </c>
      <c r="AS23" s="44"/>
      <c r="AT23" s="44"/>
      <c r="AU23" s="44"/>
      <c r="AV23" s="44"/>
      <c r="AW23" s="42"/>
      <c r="AX23" s="44"/>
      <c r="AY23" s="44"/>
      <c r="AZ23" s="44"/>
      <c r="BA23" s="44"/>
      <c r="BB23" s="58"/>
      <c r="BC23" s="57"/>
      <c r="BD23" s="57"/>
      <c r="BE23" s="57"/>
      <c r="BF23" s="57"/>
      <c r="BG23" s="58"/>
      <c r="BH23" s="44"/>
      <c r="BI23" s="57"/>
      <c r="BJ23" s="57"/>
      <c r="BK23" s="57"/>
      <c r="BL23" s="58"/>
      <c r="BM23" s="44"/>
      <c r="BN23" s="44"/>
      <c r="BO23" s="57"/>
      <c r="BP23" s="57"/>
      <c r="BQ23" s="42"/>
    </row>
    <row r="24" spans="1:69" ht="12.75">
      <c r="A24" s="41"/>
      <c r="B24" s="41">
        <v>31</v>
      </c>
      <c r="C24" s="41">
        <v>0</v>
      </c>
      <c r="D24" s="41">
        <v>27</v>
      </c>
      <c r="E24" s="64">
        <v>0</v>
      </c>
      <c r="F24" s="63">
        <v>13</v>
      </c>
      <c r="G24" s="64"/>
      <c r="H24" s="64"/>
      <c r="I24" s="64"/>
      <c r="J24" s="64"/>
      <c r="K24" s="65"/>
      <c r="L24" s="64"/>
      <c r="M24" s="54"/>
      <c r="N24" s="54"/>
      <c r="O24" s="54"/>
      <c r="P24" s="65"/>
      <c r="Q24" s="64"/>
      <c r="R24" s="64"/>
      <c r="S24" s="64"/>
      <c r="T24" s="64"/>
      <c r="U24" s="65"/>
      <c r="V24" s="64"/>
      <c r="W24" s="54"/>
      <c r="X24" s="54"/>
      <c r="Y24" s="64"/>
      <c r="Z24" s="65"/>
      <c r="AA24" s="64"/>
      <c r="AB24" s="54"/>
      <c r="AC24" s="54"/>
      <c r="AD24" s="64"/>
      <c r="AE24" s="65"/>
      <c r="AM24" s="79"/>
      <c r="AN24" s="55"/>
      <c r="AO24" s="55"/>
      <c r="AP24" s="55">
        <v>3</v>
      </c>
      <c r="AQ24" s="55">
        <v>5</v>
      </c>
      <c r="AR24" s="56">
        <v>2</v>
      </c>
      <c r="AS24" s="55"/>
      <c r="AT24" s="55"/>
      <c r="AU24" s="55"/>
      <c r="AV24" s="55"/>
      <c r="AW24" s="56"/>
      <c r="AX24" s="55"/>
      <c r="AY24" s="55"/>
      <c r="AZ24" s="60"/>
      <c r="BA24" s="60"/>
      <c r="BB24" s="59"/>
      <c r="BC24" s="55"/>
      <c r="BD24" s="60"/>
      <c r="BE24" s="60"/>
      <c r="BF24" s="60"/>
      <c r="BG24" s="59"/>
      <c r="BH24" s="60"/>
      <c r="BI24" s="55"/>
      <c r="BJ24" s="55"/>
      <c r="BK24" s="55"/>
      <c r="BL24" s="56"/>
      <c r="BM24" s="55"/>
      <c r="BN24" s="60"/>
      <c r="BO24" s="60"/>
      <c r="BP24" s="55"/>
      <c r="BQ24" s="56"/>
    </row>
    <row r="25" spans="1:69" ht="13.5" thickBot="1">
      <c r="A25" s="66"/>
      <c r="B25" s="66"/>
      <c r="C25" s="66">
        <v>31</v>
      </c>
      <c r="D25" s="66">
        <v>0</v>
      </c>
      <c r="E25" s="66">
        <v>8</v>
      </c>
      <c r="F25" s="67">
        <v>9</v>
      </c>
      <c r="G25" s="70"/>
      <c r="H25" s="70"/>
      <c r="I25" s="70"/>
      <c r="J25" s="70"/>
      <c r="K25" s="71"/>
      <c r="L25" s="70"/>
      <c r="M25" s="70"/>
      <c r="N25" s="70"/>
      <c r="O25" s="70"/>
      <c r="P25" s="71"/>
      <c r="Q25" s="70"/>
      <c r="R25" s="70"/>
      <c r="S25" s="70"/>
      <c r="T25" s="70"/>
      <c r="U25" s="71"/>
      <c r="V25" s="70"/>
      <c r="W25" s="70"/>
      <c r="X25" s="70"/>
      <c r="Y25" s="70"/>
      <c r="Z25" s="71"/>
      <c r="AA25" s="70"/>
      <c r="AB25" s="70"/>
      <c r="AC25" s="70"/>
      <c r="AD25" s="70"/>
      <c r="AE25" s="71"/>
      <c r="AM25" s="43"/>
      <c r="AN25" s="44"/>
      <c r="AO25" s="44"/>
      <c r="AP25" s="40">
        <v>4</v>
      </c>
      <c r="AQ25" s="40">
        <v>6</v>
      </c>
      <c r="AR25" s="42">
        <v>3</v>
      </c>
      <c r="AS25" s="44"/>
      <c r="AT25" s="44"/>
      <c r="AU25" s="44"/>
      <c r="AV25" s="44"/>
      <c r="AW25" s="58"/>
      <c r="AX25" s="57"/>
      <c r="AY25" s="57"/>
      <c r="AZ25" s="57"/>
      <c r="BA25" s="44"/>
      <c r="BB25" s="42"/>
      <c r="BC25" s="57"/>
      <c r="BD25" s="57"/>
      <c r="BE25" s="57"/>
      <c r="BF25" s="57"/>
      <c r="BG25" s="58"/>
      <c r="BH25" s="57"/>
      <c r="BI25" s="44"/>
      <c r="BJ25" s="44"/>
      <c r="BK25" s="44"/>
      <c r="BL25" s="58"/>
      <c r="BM25" s="57"/>
      <c r="BN25" s="57"/>
      <c r="BO25" s="44"/>
      <c r="BP25" s="44"/>
      <c r="BQ25" s="42"/>
    </row>
    <row r="26" spans="1:69" ht="12.75">
      <c r="A26" s="41">
        <v>8</v>
      </c>
      <c r="B26" s="41">
        <v>7</v>
      </c>
      <c r="C26" s="64">
        <v>0</v>
      </c>
      <c r="D26" s="64">
        <v>9</v>
      </c>
      <c r="E26" s="64">
        <v>0</v>
      </c>
      <c r="F26" s="63">
        <v>9</v>
      </c>
      <c r="G26" s="64"/>
      <c r="H26" s="64"/>
      <c r="I26" s="54"/>
      <c r="J26" s="64"/>
      <c r="K26" s="68"/>
      <c r="L26" s="64"/>
      <c r="M26" s="54"/>
      <c r="N26" s="54"/>
      <c r="O26" s="54"/>
      <c r="P26" s="68"/>
      <c r="Q26" s="54"/>
      <c r="R26" s="54"/>
      <c r="S26" s="54"/>
      <c r="T26" s="54"/>
      <c r="U26" s="65"/>
      <c r="V26" s="64"/>
      <c r="W26" s="54"/>
      <c r="X26" s="64"/>
      <c r="Y26" s="64"/>
      <c r="Z26" s="65"/>
      <c r="AA26" s="72"/>
      <c r="AB26" s="54"/>
      <c r="AC26" s="64"/>
      <c r="AD26" s="64"/>
      <c r="AE26" s="65"/>
      <c r="AM26" s="43"/>
      <c r="AN26" s="44"/>
      <c r="AO26" s="44"/>
      <c r="AP26" s="44"/>
      <c r="AQ26" s="40">
        <v>4</v>
      </c>
      <c r="AR26" s="42">
        <v>10</v>
      </c>
      <c r="AS26" s="44"/>
      <c r="AT26" s="57"/>
      <c r="AU26" s="57"/>
      <c r="AV26" s="57"/>
      <c r="AW26" s="58"/>
      <c r="AX26" s="44"/>
      <c r="AY26" s="44"/>
      <c r="AZ26" s="44"/>
      <c r="BA26" s="44"/>
      <c r="BB26" s="42"/>
      <c r="BC26" s="57"/>
      <c r="BD26" s="57"/>
      <c r="BE26" s="57"/>
      <c r="BF26" s="57"/>
      <c r="BG26" s="58"/>
      <c r="BH26" s="57"/>
      <c r="BI26" s="57"/>
      <c r="BJ26" s="57"/>
      <c r="BK26" s="57"/>
      <c r="BL26" s="58"/>
      <c r="BM26" s="44"/>
      <c r="BN26" s="44"/>
      <c r="BO26" s="44"/>
      <c r="BP26" s="44"/>
      <c r="BQ26" s="42"/>
    </row>
    <row r="27" spans="1:69" ht="12.75">
      <c r="A27" s="41">
        <v>20</v>
      </c>
      <c r="B27" s="41">
        <v>15</v>
      </c>
      <c r="C27" s="64">
        <v>0</v>
      </c>
      <c r="D27" s="64">
        <v>7</v>
      </c>
      <c r="E27" s="64">
        <v>0</v>
      </c>
      <c r="F27" s="63">
        <v>27</v>
      </c>
      <c r="G27" s="64"/>
      <c r="H27" s="54"/>
      <c r="I27" s="64"/>
      <c r="J27" s="54"/>
      <c r="K27" s="65"/>
      <c r="L27" s="64"/>
      <c r="M27" s="54"/>
      <c r="N27" s="54"/>
      <c r="O27" s="54"/>
      <c r="P27" s="65"/>
      <c r="Q27" s="64"/>
      <c r="R27" s="64"/>
      <c r="S27" s="64"/>
      <c r="T27" s="64"/>
      <c r="U27" s="65"/>
      <c r="V27" s="64"/>
      <c r="W27" s="54"/>
      <c r="X27" s="64"/>
      <c r="Y27" s="64"/>
      <c r="Z27" s="65"/>
      <c r="AA27" s="64"/>
      <c r="AB27" s="54"/>
      <c r="AC27" s="64"/>
      <c r="AD27" s="54"/>
      <c r="AE27" s="65"/>
      <c r="AM27" s="43"/>
      <c r="AN27" s="44"/>
      <c r="AO27" s="44"/>
      <c r="AP27" s="44"/>
      <c r="AQ27" s="40">
        <v>1</v>
      </c>
      <c r="AR27" s="42">
        <v>8</v>
      </c>
      <c r="AS27" s="57"/>
      <c r="AT27" s="44"/>
      <c r="AU27" s="44"/>
      <c r="AV27" s="44"/>
      <c r="AW27" s="42"/>
      <c r="AX27" s="44"/>
      <c r="AY27" s="44"/>
      <c r="AZ27" s="44"/>
      <c r="BA27" s="57"/>
      <c r="BB27" s="58"/>
      <c r="BC27" s="57"/>
      <c r="BD27" s="57"/>
      <c r="BE27" s="57"/>
      <c r="BF27" s="57"/>
      <c r="BG27" s="58"/>
      <c r="BH27" s="57"/>
      <c r="BI27" s="44"/>
      <c r="BJ27" s="44"/>
      <c r="BK27" s="44"/>
      <c r="BL27" s="42"/>
      <c r="BM27" s="44"/>
      <c r="BN27" s="44"/>
      <c r="BO27" s="44"/>
      <c r="BP27" s="44"/>
      <c r="BQ27" s="42"/>
    </row>
    <row r="28" spans="1:69" ht="12.75">
      <c r="A28" s="41">
        <v>1</v>
      </c>
      <c r="B28" s="41">
        <v>0</v>
      </c>
      <c r="C28" s="64">
        <v>15</v>
      </c>
      <c r="D28" s="64">
        <v>0</v>
      </c>
      <c r="E28" s="64">
        <v>8</v>
      </c>
      <c r="F28" s="63">
        <v>50</v>
      </c>
      <c r="G28" s="64"/>
      <c r="H28" s="64"/>
      <c r="I28" s="54"/>
      <c r="J28" s="54"/>
      <c r="K28" s="65"/>
      <c r="L28" s="64"/>
      <c r="M28" s="64"/>
      <c r="N28" s="54"/>
      <c r="O28" s="54"/>
      <c r="P28" s="65"/>
      <c r="Q28" s="64"/>
      <c r="R28" s="54"/>
      <c r="S28" s="54"/>
      <c r="T28" s="54"/>
      <c r="U28" s="65"/>
      <c r="V28" s="64"/>
      <c r="W28" s="54"/>
      <c r="X28" s="64"/>
      <c r="Y28" s="64"/>
      <c r="Z28" s="65"/>
      <c r="AA28" s="64"/>
      <c r="AB28" s="54"/>
      <c r="AC28" s="64"/>
      <c r="AD28" s="54"/>
      <c r="AE28" s="63"/>
      <c r="AM28" s="43"/>
      <c r="AN28" s="44"/>
      <c r="AO28" s="44"/>
      <c r="AP28" s="44"/>
      <c r="AQ28" s="44"/>
      <c r="AR28" s="42">
        <v>14</v>
      </c>
      <c r="AS28" s="44"/>
      <c r="AT28" s="44"/>
      <c r="AU28" s="57"/>
      <c r="AV28" s="57"/>
      <c r="AW28" s="58"/>
      <c r="AX28" s="57"/>
      <c r="AY28" s="57"/>
      <c r="AZ28" s="57"/>
      <c r="BA28" s="57"/>
      <c r="BB28" s="58"/>
      <c r="BC28" s="57"/>
      <c r="BD28" s="62"/>
      <c r="BE28" s="62"/>
      <c r="BF28" s="62"/>
      <c r="BG28" s="58"/>
      <c r="BH28" s="57"/>
      <c r="BI28" s="44"/>
      <c r="BJ28" s="44"/>
      <c r="BK28" s="44"/>
      <c r="BL28" s="42"/>
      <c r="BM28" s="44"/>
      <c r="BN28" s="44"/>
      <c r="BO28" s="44"/>
      <c r="BP28" s="44"/>
      <c r="BQ28" s="42"/>
    </row>
    <row r="29" spans="1:69" ht="12.75">
      <c r="A29" s="41"/>
      <c r="B29" s="41">
        <v>31</v>
      </c>
      <c r="C29" s="41">
        <v>2</v>
      </c>
      <c r="D29" s="64">
        <v>15</v>
      </c>
      <c r="E29" s="64">
        <v>0</v>
      </c>
      <c r="F29" s="63">
        <v>6</v>
      </c>
      <c r="G29" s="64"/>
      <c r="H29" s="64"/>
      <c r="I29" s="64"/>
      <c r="J29" s="64"/>
      <c r="K29" s="65"/>
      <c r="L29" s="64"/>
      <c r="M29" s="64"/>
      <c r="N29" s="64"/>
      <c r="O29" s="64"/>
      <c r="P29" s="65"/>
      <c r="Q29" s="64"/>
      <c r="R29" s="54"/>
      <c r="S29" s="54"/>
      <c r="T29" s="54"/>
      <c r="U29" s="65"/>
      <c r="V29" s="64"/>
      <c r="W29" s="54"/>
      <c r="X29" s="54"/>
      <c r="Y29" s="54"/>
      <c r="Z29" s="65"/>
      <c r="AA29" s="64"/>
      <c r="AB29" s="54"/>
      <c r="AC29" s="54"/>
      <c r="AD29" s="54"/>
      <c r="AE29" s="63"/>
      <c r="AM29" s="79"/>
      <c r="AN29" s="55"/>
      <c r="AO29" s="55">
        <v>1</v>
      </c>
      <c r="AP29" s="55">
        <v>1</v>
      </c>
      <c r="AQ29" s="55">
        <v>7</v>
      </c>
      <c r="AR29" s="56">
        <v>1</v>
      </c>
      <c r="AS29" s="60"/>
      <c r="AT29" s="55"/>
      <c r="AU29" s="55"/>
      <c r="AV29" s="60"/>
      <c r="AW29" s="56"/>
      <c r="AX29" s="55"/>
      <c r="AY29" s="55"/>
      <c r="AZ29" s="55"/>
      <c r="BA29" s="60"/>
      <c r="BB29" s="59"/>
      <c r="BC29" s="60"/>
      <c r="BD29" s="60"/>
      <c r="BE29" s="60"/>
      <c r="BF29" s="60"/>
      <c r="BG29" s="59"/>
      <c r="BH29" s="55"/>
      <c r="BI29" s="55"/>
      <c r="BJ29" s="55"/>
      <c r="BK29" s="55"/>
      <c r="BL29" s="56"/>
      <c r="BM29" s="55"/>
      <c r="BN29" s="60"/>
      <c r="BO29" s="55"/>
      <c r="BP29" s="55"/>
      <c r="BQ29" s="56"/>
    </row>
    <row r="30" spans="1:69" ht="13.5" thickBot="1">
      <c r="A30" s="66"/>
      <c r="B30" s="66"/>
      <c r="C30" s="66">
        <v>14</v>
      </c>
      <c r="D30" s="66">
        <v>31</v>
      </c>
      <c r="E30" s="66">
        <v>0</v>
      </c>
      <c r="F30" s="67">
        <v>12</v>
      </c>
      <c r="G30" s="70"/>
      <c r="H30" s="70"/>
      <c r="I30" s="70"/>
      <c r="J30" s="70"/>
      <c r="K30" s="71"/>
      <c r="L30" s="70"/>
      <c r="M30" s="70"/>
      <c r="N30" s="70"/>
      <c r="O30" s="70"/>
      <c r="P30" s="71"/>
      <c r="Q30" s="70"/>
      <c r="R30" s="70"/>
      <c r="S30" s="70"/>
      <c r="T30" s="70"/>
      <c r="U30" s="71"/>
      <c r="V30" s="70"/>
      <c r="W30" s="70"/>
      <c r="X30" s="70"/>
      <c r="Y30" s="70"/>
      <c r="Z30" s="71"/>
      <c r="AA30" s="70"/>
      <c r="AB30" s="70"/>
      <c r="AC30" s="70"/>
      <c r="AD30" s="70"/>
      <c r="AE30" s="67"/>
      <c r="AM30" s="43"/>
      <c r="AN30" s="44"/>
      <c r="AO30" s="44"/>
      <c r="AP30" s="44">
        <v>4</v>
      </c>
      <c r="AQ30" s="40">
        <v>5</v>
      </c>
      <c r="AR30" s="42">
        <v>3</v>
      </c>
      <c r="AS30" s="57"/>
      <c r="AT30" s="57"/>
      <c r="AU30" s="57"/>
      <c r="AV30" s="57"/>
      <c r="AW30" s="42"/>
      <c r="AX30" s="44"/>
      <c r="AY30" s="44"/>
      <c r="AZ30" s="44"/>
      <c r="BA30" s="44"/>
      <c r="BB30" s="58"/>
      <c r="BC30" s="57"/>
      <c r="BD30" s="57"/>
      <c r="BE30" s="57"/>
      <c r="BF30" s="57"/>
      <c r="BG30" s="42"/>
      <c r="BH30" s="44"/>
      <c r="BI30" s="44"/>
      <c r="BJ30" s="44"/>
      <c r="BK30" s="44"/>
      <c r="BL30" s="42"/>
      <c r="BM30" s="57"/>
      <c r="BN30" s="57"/>
      <c r="BO30" s="57"/>
      <c r="BP30" s="44"/>
      <c r="BQ30" s="42"/>
    </row>
    <row r="31" spans="1:69" ht="12.75">
      <c r="A31" s="41">
        <v>15</v>
      </c>
      <c r="B31" s="41">
        <v>0</v>
      </c>
      <c r="C31" s="41">
        <v>31</v>
      </c>
      <c r="D31" s="64">
        <v>8</v>
      </c>
      <c r="E31" s="64">
        <v>7</v>
      </c>
      <c r="F31" s="63">
        <v>0</v>
      </c>
      <c r="G31" s="64"/>
      <c r="H31" s="64"/>
      <c r="I31" s="64"/>
      <c r="J31" s="64"/>
      <c r="K31" s="65"/>
      <c r="L31" s="64"/>
      <c r="M31" s="54"/>
      <c r="N31" s="54"/>
      <c r="O31" s="54"/>
      <c r="P31" s="65"/>
      <c r="Q31" s="64"/>
      <c r="R31" s="54"/>
      <c r="S31" s="54"/>
      <c r="T31" s="54"/>
      <c r="U31" s="65"/>
      <c r="V31" s="64"/>
      <c r="W31" s="54"/>
      <c r="X31" s="54"/>
      <c r="Y31" s="54"/>
      <c r="Z31" s="65"/>
      <c r="AA31" s="64"/>
      <c r="AB31" s="54"/>
      <c r="AC31" s="64"/>
      <c r="AD31" s="54"/>
      <c r="AE31" s="65"/>
      <c r="AM31" s="43"/>
      <c r="AN31" s="44"/>
      <c r="AO31" s="44"/>
      <c r="AP31" s="44">
        <v>2</v>
      </c>
      <c r="AQ31" s="40">
        <v>12</v>
      </c>
      <c r="AR31" s="42">
        <v>1</v>
      </c>
      <c r="AS31" s="57"/>
      <c r="AT31" s="57"/>
      <c r="AU31" s="44"/>
      <c r="AV31" s="57"/>
      <c r="AW31" s="58"/>
      <c r="AX31" s="57"/>
      <c r="AY31" s="57"/>
      <c r="AZ31" s="57"/>
      <c r="BA31" s="57"/>
      <c r="BB31" s="58"/>
      <c r="BC31" s="57"/>
      <c r="BD31" s="57"/>
      <c r="BE31" s="57"/>
      <c r="BF31" s="57"/>
      <c r="BG31" s="58"/>
      <c r="BH31" s="44"/>
      <c r="BI31" s="44"/>
      <c r="BJ31" s="44"/>
      <c r="BK31" s="44"/>
      <c r="BL31" s="42"/>
      <c r="BM31" s="44"/>
      <c r="BN31" s="57"/>
      <c r="BO31" s="44"/>
      <c r="BP31" s="44"/>
      <c r="BQ31" s="42"/>
    </row>
    <row r="32" spans="1:69" ht="12.75">
      <c r="A32" s="41"/>
      <c r="B32" s="41">
        <v>15</v>
      </c>
      <c r="C32" s="41">
        <v>0</v>
      </c>
      <c r="D32" s="41">
        <v>31</v>
      </c>
      <c r="E32" s="64">
        <v>31</v>
      </c>
      <c r="F32" s="63">
        <v>0</v>
      </c>
      <c r="G32" s="64"/>
      <c r="H32" s="54"/>
      <c r="I32" s="54"/>
      <c r="J32" s="54"/>
      <c r="K32" s="65"/>
      <c r="L32" s="64"/>
      <c r="M32" s="64"/>
      <c r="N32" s="64"/>
      <c r="O32" s="54"/>
      <c r="P32" s="65"/>
      <c r="Q32" s="64"/>
      <c r="R32" s="54"/>
      <c r="S32" s="54"/>
      <c r="T32" s="54"/>
      <c r="U32" s="65"/>
      <c r="V32" s="64"/>
      <c r="W32" s="54"/>
      <c r="X32" s="54"/>
      <c r="Y32" s="54"/>
      <c r="Z32" s="65"/>
      <c r="AA32" s="64"/>
      <c r="AB32" s="54"/>
      <c r="AC32" s="64"/>
      <c r="AD32" s="64"/>
      <c r="AE32" s="65"/>
      <c r="AM32" s="43"/>
      <c r="AN32" s="44"/>
      <c r="AO32" s="44"/>
      <c r="AP32" s="44">
        <v>3</v>
      </c>
      <c r="AQ32" s="40">
        <v>4</v>
      </c>
      <c r="AR32" s="42">
        <v>8</v>
      </c>
      <c r="AS32" s="57"/>
      <c r="AT32" s="57"/>
      <c r="AU32" s="57"/>
      <c r="AV32" s="44"/>
      <c r="AW32" s="58"/>
      <c r="AX32" s="57"/>
      <c r="AY32" s="57"/>
      <c r="AZ32" s="57"/>
      <c r="BA32" s="44"/>
      <c r="BB32" s="58"/>
      <c r="BC32" s="57"/>
      <c r="BD32" s="57"/>
      <c r="BE32" s="57"/>
      <c r="BF32" s="57"/>
      <c r="BG32" s="58"/>
      <c r="BH32" s="57"/>
      <c r="BI32" s="57"/>
      <c r="BJ32" s="44"/>
      <c r="BK32" s="44"/>
      <c r="BL32" s="42"/>
      <c r="BM32" s="44"/>
      <c r="BN32" s="44"/>
      <c r="BO32" s="44"/>
      <c r="BP32" s="44"/>
      <c r="BQ32" s="42"/>
    </row>
    <row r="33" spans="1:69" ht="12.75">
      <c r="A33" s="41">
        <v>1</v>
      </c>
      <c r="B33" s="41">
        <v>0</v>
      </c>
      <c r="C33" s="41">
        <v>15</v>
      </c>
      <c r="D33" s="41">
        <v>15</v>
      </c>
      <c r="E33" s="64">
        <v>0</v>
      </c>
      <c r="F33" s="63">
        <v>0</v>
      </c>
      <c r="G33" s="54"/>
      <c r="H33" s="64"/>
      <c r="I33" s="64"/>
      <c r="J33" s="64"/>
      <c r="K33" s="65"/>
      <c r="L33" s="64"/>
      <c r="M33" s="64"/>
      <c r="N33" s="64"/>
      <c r="O33" s="54"/>
      <c r="P33" s="65"/>
      <c r="Q33" s="64"/>
      <c r="R33" s="54"/>
      <c r="S33" s="54"/>
      <c r="T33" s="54"/>
      <c r="U33" s="65"/>
      <c r="V33" s="64"/>
      <c r="W33" s="54"/>
      <c r="X33" s="54"/>
      <c r="Y33" s="54"/>
      <c r="Z33" s="65"/>
      <c r="AA33" s="64"/>
      <c r="AB33" s="54"/>
      <c r="AC33" s="64"/>
      <c r="AD33" s="64"/>
      <c r="AE33" s="65"/>
      <c r="AM33" s="43"/>
      <c r="AN33" s="44"/>
      <c r="AO33" s="44"/>
      <c r="AP33" s="44"/>
      <c r="AQ33" s="40">
        <v>4</v>
      </c>
      <c r="AR33" s="42">
        <v>11</v>
      </c>
      <c r="AS33" s="57"/>
      <c r="AT33" s="57"/>
      <c r="AU33" s="57"/>
      <c r="AV33" s="57"/>
      <c r="AW33" s="42"/>
      <c r="AX33" s="44"/>
      <c r="AY33" s="44"/>
      <c r="AZ33" s="44"/>
      <c r="BA33" s="57"/>
      <c r="BB33" s="58"/>
      <c r="BC33" s="57"/>
      <c r="BD33" s="57"/>
      <c r="BE33" s="57"/>
      <c r="BF33" s="57"/>
      <c r="BG33" s="58"/>
      <c r="BH33" s="57"/>
      <c r="BI33" s="57"/>
      <c r="BJ33" s="57"/>
      <c r="BK33" s="57"/>
      <c r="BL33" s="42"/>
      <c r="BM33" s="44"/>
      <c r="BN33" s="44"/>
      <c r="BO33" s="44"/>
      <c r="BP33" s="44"/>
      <c r="BQ33" s="42"/>
    </row>
    <row r="34" spans="1:69" ht="12.75">
      <c r="A34" s="41"/>
      <c r="B34" s="41"/>
      <c r="C34" s="41">
        <v>15</v>
      </c>
      <c r="D34" s="41">
        <v>31</v>
      </c>
      <c r="E34" s="41">
        <v>31</v>
      </c>
      <c r="F34" s="63">
        <v>0</v>
      </c>
      <c r="G34" s="64"/>
      <c r="H34" s="64"/>
      <c r="I34" s="54"/>
      <c r="J34" s="54"/>
      <c r="K34" s="65"/>
      <c r="L34" s="64"/>
      <c r="M34" s="54"/>
      <c r="N34" s="54"/>
      <c r="O34" s="54"/>
      <c r="P34" s="65"/>
      <c r="Q34" s="64"/>
      <c r="R34" s="73"/>
      <c r="S34" s="73"/>
      <c r="T34" s="73"/>
      <c r="U34" s="65"/>
      <c r="V34" s="64"/>
      <c r="W34" s="54"/>
      <c r="X34" s="54"/>
      <c r="Y34" s="54"/>
      <c r="Z34" s="65"/>
      <c r="AA34" s="64"/>
      <c r="AB34" s="54"/>
      <c r="AC34" s="64"/>
      <c r="AD34" s="64"/>
      <c r="AE34" s="65"/>
      <c r="AM34" s="79"/>
      <c r="AN34" s="55"/>
      <c r="AO34" s="55"/>
      <c r="AP34" s="55">
        <v>9</v>
      </c>
      <c r="AQ34" s="55">
        <v>1</v>
      </c>
      <c r="AR34" s="56">
        <v>8</v>
      </c>
      <c r="AS34" s="60"/>
      <c r="AT34" s="60"/>
      <c r="AU34" s="60"/>
      <c r="AV34" s="60"/>
      <c r="AW34" s="59"/>
      <c r="AX34" s="60"/>
      <c r="AY34" s="60"/>
      <c r="AZ34" s="60"/>
      <c r="BA34" s="60"/>
      <c r="BB34" s="56"/>
      <c r="BC34" s="60"/>
      <c r="BD34" s="55"/>
      <c r="BE34" s="60"/>
      <c r="BF34" s="60"/>
      <c r="BG34" s="59"/>
      <c r="BH34" s="60"/>
      <c r="BI34" s="60"/>
      <c r="BJ34" s="60"/>
      <c r="BK34" s="60"/>
      <c r="BL34" s="59"/>
      <c r="BM34" s="55"/>
      <c r="BN34" s="55"/>
      <c r="BO34" s="55"/>
      <c r="BP34" s="55"/>
      <c r="BQ34" s="56"/>
    </row>
    <row r="35" spans="1:69" ht="13.5" thickBot="1">
      <c r="A35" s="66">
        <v>9</v>
      </c>
      <c r="B35" s="66">
        <v>0</v>
      </c>
      <c r="C35" s="66">
        <v>3</v>
      </c>
      <c r="D35" s="66">
        <v>31</v>
      </c>
      <c r="E35" s="66">
        <v>0</v>
      </c>
      <c r="F35" s="67">
        <v>8</v>
      </c>
      <c r="G35" s="70"/>
      <c r="H35" s="70"/>
      <c r="I35" s="70"/>
      <c r="J35" s="70"/>
      <c r="K35" s="71"/>
      <c r="L35" s="70"/>
      <c r="M35" s="70"/>
      <c r="N35" s="70"/>
      <c r="O35" s="70"/>
      <c r="P35" s="71"/>
      <c r="Q35" s="70"/>
      <c r="R35" s="70"/>
      <c r="S35" s="70"/>
      <c r="T35" s="70"/>
      <c r="U35" s="71"/>
      <c r="V35" s="70"/>
      <c r="W35" s="70"/>
      <c r="X35" s="70"/>
      <c r="Y35" s="70"/>
      <c r="Z35" s="71"/>
      <c r="AA35" s="70"/>
      <c r="AB35" s="70"/>
      <c r="AC35" s="70"/>
      <c r="AD35" s="70"/>
      <c r="AE35" s="67"/>
      <c r="AM35" s="43"/>
      <c r="AN35" s="44"/>
      <c r="AO35" s="44"/>
      <c r="AP35" s="40">
        <v>7</v>
      </c>
      <c r="AQ35" s="40">
        <v>2</v>
      </c>
      <c r="AR35" s="42">
        <v>10</v>
      </c>
      <c r="AS35" s="44"/>
      <c r="AT35" s="57"/>
      <c r="AU35" s="57"/>
      <c r="AV35" s="57"/>
      <c r="AW35" s="58"/>
      <c r="AX35" s="57"/>
      <c r="AY35" s="57"/>
      <c r="AZ35" s="57"/>
      <c r="BA35" s="44"/>
      <c r="BB35" s="58"/>
      <c r="BC35" s="57"/>
      <c r="BD35" s="44"/>
      <c r="BE35" s="57"/>
      <c r="BF35" s="57"/>
      <c r="BG35" s="58"/>
      <c r="BH35" s="57"/>
      <c r="BI35" s="57"/>
      <c r="BJ35" s="57"/>
      <c r="BK35" s="57"/>
      <c r="BL35" s="58"/>
      <c r="BM35" s="57"/>
      <c r="BN35" s="57"/>
      <c r="BO35" s="44"/>
      <c r="BP35" s="44"/>
      <c r="BQ35" s="42"/>
    </row>
    <row r="36" spans="1:69" ht="12.75">
      <c r="A36" s="41"/>
      <c r="B36" s="41">
        <v>15</v>
      </c>
      <c r="C36" s="41">
        <v>0</v>
      </c>
      <c r="D36" s="41">
        <v>31</v>
      </c>
      <c r="E36" s="64">
        <v>0</v>
      </c>
      <c r="F36" s="63">
        <v>28</v>
      </c>
      <c r="G36" s="54"/>
      <c r="H36" s="54"/>
      <c r="I36" s="54"/>
      <c r="J36" s="54"/>
      <c r="K36" s="65"/>
      <c r="L36" s="72"/>
      <c r="M36" s="64"/>
      <c r="N36" s="64"/>
      <c r="O36" s="64"/>
      <c r="P36" s="65"/>
      <c r="Q36" s="64"/>
      <c r="R36" s="54"/>
      <c r="S36" s="54"/>
      <c r="T36" s="54"/>
      <c r="U36" s="65"/>
      <c r="V36" s="64"/>
      <c r="W36" s="54"/>
      <c r="X36" s="54"/>
      <c r="Y36" s="54"/>
      <c r="Z36" s="65"/>
      <c r="AA36" s="64"/>
      <c r="AB36" s="54"/>
      <c r="AC36" s="54"/>
      <c r="AD36" s="64"/>
      <c r="AE36" s="68"/>
      <c r="AM36" s="43"/>
      <c r="AN36" s="44"/>
      <c r="AO36" s="44"/>
      <c r="AP36" s="40">
        <v>4</v>
      </c>
      <c r="AQ36" s="40">
        <v>3</v>
      </c>
      <c r="AR36" s="42">
        <v>11</v>
      </c>
      <c r="AS36" s="44"/>
      <c r="AT36" s="57"/>
      <c r="AU36" s="57"/>
      <c r="AV36" s="57"/>
      <c r="AW36" s="58"/>
      <c r="AX36" s="44"/>
      <c r="AY36" s="44"/>
      <c r="AZ36" s="57"/>
      <c r="BA36" s="57"/>
      <c r="BB36" s="58"/>
      <c r="BC36" s="44"/>
      <c r="BD36" s="57"/>
      <c r="BE36" s="57"/>
      <c r="BF36" s="57"/>
      <c r="BG36" s="58"/>
      <c r="BH36" s="57"/>
      <c r="BI36" s="57"/>
      <c r="BJ36" s="57"/>
      <c r="BK36" s="57"/>
      <c r="BL36" s="58"/>
      <c r="BM36" s="57"/>
      <c r="BN36" s="57"/>
      <c r="BO36" s="44"/>
      <c r="BP36" s="44"/>
      <c r="BQ36" s="42"/>
    </row>
    <row r="37" spans="1:69" ht="12.75">
      <c r="A37" s="41"/>
      <c r="B37" s="41">
        <v>27</v>
      </c>
      <c r="C37" s="41">
        <v>31</v>
      </c>
      <c r="D37" s="41">
        <v>31</v>
      </c>
      <c r="E37" s="64">
        <v>0</v>
      </c>
      <c r="F37" s="63">
        <v>8</v>
      </c>
      <c r="G37" s="54"/>
      <c r="H37" s="54"/>
      <c r="I37" s="64"/>
      <c r="J37" s="54"/>
      <c r="K37" s="65"/>
      <c r="L37" s="64"/>
      <c r="M37" s="54"/>
      <c r="N37" s="54"/>
      <c r="O37" s="54"/>
      <c r="P37" s="65"/>
      <c r="Q37" s="64"/>
      <c r="R37" s="54"/>
      <c r="S37" s="54"/>
      <c r="T37" s="54"/>
      <c r="U37" s="65"/>
      <c r="V37" s="64"/>
      <c r="W37" s="54"/>
      <c r="X37" s="54"/>
      <c r="Y37" s="54"/>
      <c r="Z37" s="65"/>
      <c r="AA37" s="64"/>
      <c r="AB37" s="54"/>
      <c r="AC37" s="64"/>
      <c r="AD37" s="54"/>
      <c r="AE37" s="65"/>
      <c r="AM37" s="43"/>
      <c r="AN37" s="44"/>
      <c r="AO37" s="44"/>
      <c r="AP37" s="44"/>
      <c r="AQ37" s="40">
        <v>8</v>
      </c>
      <c r="AR37" s="42">
        <v>10</v>
      </c>
      <c r="AS37" s="44"/>
      <c r="AT37" s="44"/>
      <c r="AU37" s="57"/>
      <c r="AV37" s="57"/>
      <c r="AW37" s="58"/>
      <c r="AX37" s="57"/>
      <c r="AY37" s="57"/>
      <c r="AZ37" s="57"/>
      <c r="BA37" s="57"/>
      <c r="BB37" s="58"/>
      <c r="BC37" s="44"/>
      <c r="BD37" s="57"/>
      <c r="BE37" s="57"/>
      <c r="BF37" s="57"/>
      <c r="BG37" s="58"/>
      <c r="BH37" s="57"/>
      <c r="BI37" s="57"/>
      <c r="BJ37" s="57"/>
      <c r="BK37" s="57"/>
      <c r="BL37" s="58"/>
      <c r="BM37" s="57"/>
      <c r="BN37" s="44"/>
      <c r="BO37" s="44"/>
      <c r="BP37" s="44"/>
      <c r="BQ37" s="42"/>
    </row>
    <row r="38" spans="1:69" ht="12.75">
      <c r="A38" s="41"/>
      <c r="B38" s="41">
        <v>14</v>
      </c>
      <c r="C38" s="41">
        <v>30</v>
      </c>
      <c r="D38" s="41">
        <v>7</v>
      </c>
      <c r="E38" s="64">
        <v>31</v>
      </c>
      <c r="F38" s="63">
        <v>0</v>
      </c>
      <c r="G38" s="54"/>
      <c r="H38" s="54"/>
      <c r="I38" s="54"/>
      <c r="J38" s="54"/>
      <c r="K38" s="65"/>
      <c r="L38" s="64"/>
      <c r="M38" s="54"/>
      <c r="N38" s="54"/>
      <c r="O38" s="54"/>
      <c r="P38" s="65"/>
      <c r="Q38" s="64"/>
      <c r="R38" s="54"/>
      <c r="S38" s="54"/>
      <c r="T38" s="54"/>
      <c r="U38" s="65"/>
      <c r="V38" s="64"/>
      <c r="W38" s="54"/>
      <c r="X38" s="54"/>
      <c r="Y38" s="54"/>
      <c r="Z38" s="65"/>
      <c r="AA38" s="64"/>
      <c r="AB38" s="64"/>
      <c r="AC38" s="64"/>
      <c r="AD38" s="64"/>
      <c r="AE38" s="65"/>
      <c r="AM38" s="43"/>
      <c r="AN38" s="44"/>
      <c r="AO38" s="44"/>
      <c r="AP38" s="44"/>
      <c r="AQ38" s="40">
        <v>6</v>
      </c>
      <c r="AR38" s="42">
        <v>10</v>
      </c>
      <c r="AS38" s="44"/>
      <c r="AT38" s="44"/>
      <c r="AU38" s="44"/>
      <c r="AV38" s="57"/>
      <c r="AW38" s="58"/>
      <c r="AX38" s="57"/>
      <c r="AY38" s="57"/>
      <c r="AZ38" s="57"/>
      <c r="BA38" s="57"/>
      <c r="BB38" s="42"/>
      <c r="BC38" s="57"/>
      <c r="BD38" s="57"/>
      <c r="BE38" s="57"/>
      <c r="BF38" s="57"/>
      <c r="BG38" s="58"/>
      <c r="BH38" s="57"/>
      <c r="BI38" s="57"/>
      <c r="BJ38" s="57"/>
      <c r="BK38" s="57"/>
      <c r="BL38" s="58"/>
      <c r="BM38" s="44"/>
      <c r="BN38" s="44"/>
      <c r="BO38" s="44"/>
      <c r="BP38" s="44"/>
      <c r="BQ38" s="42"/>
    </row>
    <row r="39" spans="1:69" ht="12.75">
      <c r="A39" s="41">
        <v>15</v>
      </c>
      <c r="B39" s="41">
        <v>0</v>
      </c>
      <c r="C39" s="41">
        <v>3</v>
      </c>
      <c r="D39" s="41">
        <v>15</v>
      </c>
      <c r="E39" s="64">
        <v>31</v>
      </c>
      <c r="F39" s="63">
        <v>0</v>
      </c>
      <c r="G39" s="54"/>
      <c r="H39" s="54"/>
      <c r="I39" s="54"/>
      <c r="J39" s="54"/>
      <c r="K39" s="65"/>
      <c r="L39" s="64"/>
      <c r="M39" s="54"/>
      <c r="N39" s="54"/>
      <c r="O39" s="54"/>
      <c r="P39" s="65"/>
      <c r="Q39" s="64"/>
      <c r="R39" s="54"/>
      <c r="S39" s="54"/>
      <c r="T39" s="54"/>
      <c r="U39" s="65"/>
      <c r="V39" s="64"/>
      <c r="W39" s="54"/>
      <c r="X39" s="54"/>
      <c r="Y39" s="54"/>
      <c r="Z39" s="65"/>
      <c r="AA39" s="64"/>
      <c r="AB39" s="54"/>
      <c r="AC39" s="54"/>
      <c r="AD39" s="54"/>
      <c r="AE39" s="65"/>
      <c r="AM39" s="79"/>
      <c r="AN39" s="55"/>
      <c r="AO39" s="55"/>
      <c r="AP39" s="55">
        <v>2</v>
      </c>
      <c r="AQ39" s="55">
        <v>14</v>
      </c>
      <c r="AR39" s="56">
        <v>1</v>
      </c>
      <c r="AS39" s="55"/>
      <c r="AT39" s="55"/>
      <c r="AU39" s="60"/>
      <c r="AV39" s="60"/>
      <c r="AW39" s="56"/>
      <c r="AX39" s="60"/>
      <c r="AY39" s="60"/>
      <c r="AZ39" s="60"/>
      <c r="BA39" s="60"/>
      <c r="BB39" s="59"/>
      <c r="BC39" s="60"/>
      <c r="BD39" s="60"/>
      <c r="BE39" s="60"/>
      <c r="BF39" s="60"/>
      <c r="BG39" s="59"/>
      <c r="BH39" s="60"/>
      <c r="BI39" s="60"/>
      <c r="BJ39" s="60"/>
      <c r="BK39" s="60"/>
      <c r="BL39" s="56"/>
      <c r="BM39" s="55"/>
      <c r="BN39" s="55"/>
      <c r="BO39" s="55"/>
      <c r="BP39" s="60"/>
      <c r="BQ39" s="56"/>
    </row>
    <row r="40" spans="1:69" ht="13.5" thickBot="1">
      <c r="A40" s="66"/>
      <c r="B40" s="66">
        <v>31</v>
      </c>
      <c r="C40" s="66">
        <v>30</v>
      </c>
      <c r="D40" s="66">
        <v>23</v>
      </c>
      <c r="E40" s="66">
        <v>31</v>
      </c>
      <c r="F40" s="67">
        <v>0</v>
      </c>
      <c r="G40" s="70"/>
      <c r="H40" s="70"/>
      <c r="I40" s="70"/>
      <c r="J40" s="70"/>
      <c r="K40" s="71"/>
      <c r="L40" s="70"/>
      <c r="M40" s="70"/>
      <c r="N40" s="70"/>
      <c r="O40" s="70"/>
      <c r="P40" s="71"/>
      <c r="Q40" s="70"/>
      <c r="R40" s="70"/>
      <c r="S40" s="70"/>
      <c r="T40" s="70"/>
      <c r="U40" s="71"/>
      <c r="V40" s="70"/>
      <c r="W40" s="70"/>
      <c r="X40" s="70"/>
      <c r="Y40" s="70"/>
      <c r="Z40" s="71"/>
      <c r="AA40" s="70"/>
      <c r="AB40" s="70"/>
      <c r="AC40" s="70"/>
      <c r="AD40" s="70"/>
      <c r="AE40" s="67"/>
      <c r="AM40" s="43"/>
      <c r="AN40" s="44"/>
      <c r="AO40" s="44"/>
      <c r="AP40" s="40">
        <v>2</v>
      </c>
      <c r="AQ40" s="40">
        <v>10</v>
      </c>
      <c r="AR40" s="42">
        <v>1</v>
      </c>
      <c r="AS40" s="57"/>
      <c r="AT40" s="57"/>
      <c r="AU40" s="44"/>
      <c r="AV40" s="44"/>
      <c r="AW40" s="42"/>
      <c r="AX40" s="57"/>
      <c r="AY40" s="57"/>
      <c r="AZ40" s="57"/>
      <c r="BA40" s="57"/>
      <c r="BB40" s="58"/>
      <c r="BC40" s="57"/>
      <c r="BD40" s="57"/>
      <c r="BE40" s="57"/>
      <c r="BF40" s="57"/>
      <c r="BG40" s="58"/>
      <c r="BH40" s="44"/>
      <c r="BI40" s="44"/>
      <c r="BJ40" s="44"/>
      <c r="BK40" s="57"/>
      <c r="BL40" s="42"/>
      <c r="BM40" s="44"/>
      <c r="BN40" s="44"/>
      <c r="BO40" s="44"/>
      <c r="BP40" s="44"/>
      <c r="BQ40" s="42"/>
    </row>
    <row r="41" spans="1:69" ht="12.75">
      <c r="A41" s="41">
        <v>15</v>
      </c>
      <c r="B41" s="41">
        <v>14</v>
      </c>
      <c r="C41" s="41">
        <v>6</v>
      </c>
      <c r="D41" s="64">
        <v>31</v>
      </c>
      <c r="E41" s="64">
        <v>31</v>
      </c>
      <c r="F41" s="63">
        <v>0</v>
      </c>
      <c r="G41" s="64"/>
      <c r="H41" s="54"/>
      <c r="I41" s="54"/>
      <c r="J41" s="54"/>
      <c r="K41" s="65"/>
      <c r="L41" s="64"/>
      <c r="M41" s="54"/>
      <c r="N41" s="54"/>
      <c r="O41" s="54"/>
      <c r="P41" s="65"/>
      <c r="Q41" s="64"/>
      <c r="R41" s="64"/>
      <c r="S41" s="54"/>
      <c r="T41" s="54"/>
      <c r="U41" s="65"/>
      <c r="V41" s="64"/>
      <c r="W41" s="54"/>
      <c r="X41" s="54"/>
      <c r="Y41" s="54"/>
      <c r="Z41" s="65"/>
      <c r="AA41" s="64"/>
      <c r="AB41" s="54"/>
      <c r="AC41" s="64"/>
      <c r="AD41" s="64"/>
      <c r="AE41" s="65"/>
      <c r="AM41" s="43"/>
      <c r="AN41" s="44"/>
      <c r="AO41" s="44"/>
      <c r="AP41" s="40">
        <v>2</v>
      </c>
      <c r="AQ41" s="40">
        <v>1</v>
      </c>
      <c r="AR41" s="42">
        <v>1</v>
      </c>
      <c r="AS41" s="44"/>
      <c r="AT41" s="44"/>
      <c r="AU41" s="44"/>
      <c r="AV41" s="44"/>
      <c r="AW41" s="58"/>
      <c r="AX41" s="57"/>
      <c r="AY41" s="44"/>
      <c r="AZ41" s="44"/>
      <c r="BA41" s="44"/>
      <c r="BB41" s="42"/>
      <c r="BC41" s="44"/>
      <c r="BD41" s="44"/>
      <c r="BE41" s="44"/>
      <c r="BF41" s="44"/>
      <c r="BG41" s="42"/>
      <c r="BH41" s="57"/>
      <c r="BI41" s="44"/>
      <c r="BJ41" s="44"/>
      <c r="BK41" s="57"/>
      <c r="BL41" s="42"/>
      <c r="BM41" s="44"/>
      <c r="BN41" s="44"/>
      <c r="BO41" s="44"/>
      <c r="BP41" s="44"/>
      <c r="BQ41" s="42"/>
    </row>
    <row r="42" spans="1:69" ht="12.75">
      <c r="A42" s="41">
        <v>15</v>
      </c>
      <c r="B42" s="41">
        <v>0</v>
      </c>
      <c r="C42" s="41">
        <v>29</v>
      </c>
      <c r="D42" s="64">
        <v>31</v>
      </c>
      <c r="E42" s="64">
        <v>31</v>
      </c>
      <c r="F42" s="63">
        <v>0</v>
      </c>
      <c r="G42" s="64"/>
      <c r="H42" s="54"/>
      <c r="I42" s="54"/>
      <c r="J42" s="54"/>
      <c r="K42" s="65"/>
      <c r="L42" s="64"/>
      <c r="M42" s="64"/>
      <c r="N42" s="54"/>
      <c r="O42" s="54"/>
      <c r="P42" s="65"/>
      <c r="Q42" s="64"/>
      <c r="R42" s="54"/>
      <c r="S42" s="54"/>
      <c r="T42" s="54"/>
      <c r="U42" s="65"/>
      <c r="V42" s="64"/>
      <c r="W42" s="54"/>
      <c r="X42" s="54"/>
      <c r="Y42" s="54"/>
      <c r="Z42" s="65"/>
      <c r="AA42" s="64"/>
      <c r="AB42" s="54"/>
      <c r="AC42" s="64"/>
      <c r="AD42" s="64"/>
      <c r="AE42" s="65"/>
      <c r="AM42" s="43"/>
      <c r="AN42" s="44"/>
      <c r="AO42" s="44"/>
      <c r="AP42" s="40">
        <v>3</v>
      </c>
      <c r="AQ42" s="40">
        <v>1</v>
      </c>
      <c r="AR42" s="42">
        <v>1</v>
      </c>
      <c r="AS42" s="44"/>
      <c r="AT42" s="44"/>
      <c r="AU42" s="57"/>
      <c r="AV42" s="57"/>
      <c r="AW42" s="58"/>
      <c r="AX42" s="44"/>
      <c r="AY42" s="44"/>
      <c r="AZ42" s="44"/>
      <c r="BA42" s="44"/>
      <c r="BB42" s="42"/>
      <c r="BC42" s="44"/>
      <c r="BD42" s="44"/>
      <c r="BE42" s="44"/>
      <c r="BF42" s="44"/>
      <c r="BG42" s="42"/>
      <c r="BH42" s="57"/>
      <c r="BI42" s="44"/>
      <c r="BJ42" s="44"/>
      <c r="BK42" s="44"/>
      <c r="BL42" s="58"/>
      <c r="BM42" s="44"/>
      <c r="BN42" s="44"/>
      <c r="BO42" s="44"/>
      <c r="BP42" s="44"/>
      <c r="BQ42" s="42"/>
    </row>
    <row r="43" spans="1:69" ht="12.75">
      <c r="A43" s="41"/>
      <c r="B43" s="41">
        <v>15</v>
      </c>
      <c r="C43" s="41">
        <v>30</v>
      </c>
      <c r="D43" s="41">
        <v>31</v>
      </c>
      <c r="E43" s="64">
        <v>31</v>
      </c>
      <c r="F43" s="63">
        <v>0</v>
      </c>
      <c r="G43" s="64"/>
      <c r="H43" s="64"/>
      <c r="I43" s="54"/>
      <c r="J43" s="54"/>
      <c r="K43" s="65"/>
      <c r="L43" s="64"/>
      <c r="M43" s="54"/>
      <c r="N43" s="54"/>
      <c r="O43" s="54"/>
      <c r="P43" s="65"/>
      <c r="Q43" s="64"/>
      <c r="R43" s="54"/>
      <c r="S43" s="54"/>
      <c r="T43" s="54"/>
      <c r="U43" s="65"/>
      <c r="V43" s="64"/>
      <c r="W43" s="54"/>
      <c r="X43" s="54"/>
      <c r="Y43" s="54"/>
      <c r="Z43" s="65"/>
      <c r="AA43" s="64"/>
      <c r="AB43" s="64"/>
      <c r="AC43" s="64"/>
      <c r="AD43" s="64"/>
      <c r="AE43" s="65"/>
      <c r="AM43" s="43"/>
      <c r="AN43" s="44"/>
      <c r="AO43" s="44"/>
      <c r="AP43" s="40">
        <v>3</v>
      </c>
      <c r="AQ43" s="40">
        <v>2</v>
      </c>
      <c r="AR43" s="42">
        <v>1</v>
      </c>
      <c r="AS43" s="57"/>
      <c r="AT43" s="57"/>
      <c r="AU43" s="57"/>
      <c r="AV43" s="44"/>
      <c r="AW43" s="42"/>
      <c r="AX43" s="44"/>
      <c r="AY43" s="44"/>
      <c r="AZ43" s="44"/>
      <c r="BA43" s="44"/>
      <c r="BB43" s="42"/>
      <c r="BC43" s="44"/>
      <c r="BD43" s="44"/>
      <c r="BE43" s="44"/>
      <c r="BF43" s="44"/>
      <c r="BG43" s="42"/>
      <c r="BH43" s="57"/>
      <c r="BI43" s="57"/>
      <c r="BJ43" s="44"/>
      <c r="BK43" s="44"/>
      <c r="BL43" s="58"/>
      <c r="BM43" s="44"/>
      <c r="BN43" s="44"/>
      <c r="BO43" s="44"/>
      <c r="BP43" s="44"/>
      <c r="BQ43" s="42"/>
    </row>
    <row r="44" spans="1:69" ht="12.75">
      <c r="A44" s="41"/>
      <c r="B44" s="41">
        <v>3</v>
      </c>
      <c r="C44" s="41">
        <v>30</v>
      </c>
      <c r="D44" s="41">
        <v>31</v>
      </c>
      <c r="E44" s="64">
        <v>31</v>
      </c>
      <c r="F44" s="63">
        <v>0</v>
      </c>
      <c r="G44" s="64"/>
      <c r="H44" s="64"/>
      <c r="I44" s="64"/>
      <c r="J44" s="54"/>
      <c r="K44" s="65"/>
      <c r="L44" s="64"/>
      <c r="M44" s="54"/>
      <c r="N44" s="54"/>
      <c r="O44" s="54"/>
      <c r="P44" s="65"/>
      <c r="Q44" s="64"/>
      <c r="R44" s="54"/>
      <c r="S44" s="54"/>
      <c r="T44" s="54"/>
      <c r="U44" s="65"/>
      <c r="V44" s="64"/>
      <c r="W44" s="54"/>
      <c r="X44" s="54"/>
      <c r="Y44" s="54"/>
      <c r="Z44" s="65"/>
      <c r="AA44" s="64"/>
      <c r="AB44" s="64"/>
      <c r="AC44" s="64"/>
      <c r="AD44" s="64"/>
      <c r="AE44" s="65"/>
      <c r="AM44" s="79"/>
      <c r="AN44" s="55"/>
      <c r="AO44" s="55"/>
      <c r="AP44" s="55"/>
      <c r="AQ44" s="55">
        <v>1</v>
      </c>
      <c r="AR44" s="56">
        <v>1</v>
      </c>
      <c r="AS44" s="55"/>
      <c r="AT44" s="55"/>
      <c r="AU44" s="55"/>
      <c r="AV44" s="55"/>
      <c r="AW44" s="56"/>
      <c r="AX44" s="55"/>
      <c r="AY44" s="55"/>
      <c r="AZ44" s="55"/>
      <c r="BA44" s="55"/>
      <c r="BB44" s="56"/>
      <c r="BC44" s="55"/>
      <c r="BD44" s="55"/>
      <c r="BE44" s="55"/>
      <c r="BF44" s="55"/>
      <c r="BG44" s="56"/>
      <c r="BH44" s="55"/>
      <c r="BI44" s="60"/>
      <c r="BJ44" s="55"/>
      <c r="BK44" s="55"/>
      <c r="BL44" s="59"/>
      <c r="BM44" s="55"/>
      <c r="BN44" s="55"/>
      <c r="BO44" s="55"/>
      <c r="BP44" s="55"/>
      <c r="BQ44" s="56"/>
    </row>
    <row r="45" spans="1:31" ht="13.5" thickBot="1">
      <c r="A45" s="66">
        <v>6</v>
      </c>
      <c r="B45" s="66">
        <v>31</v>
      </c>
      <c r="C45" s="66">
        <v>31</v>
      </c>
      <c r="D45" s="66">
        <v>15</v>
      </c>
      <c r="E45" s="66">
        <v>0</v>
      </c>
      <c r="F45" s="67">
        <v>2</v>
      </c>
      <c r="G45" s="70"/>
      <c r="H45" s="70"/>
      <c r="I45" s="70"/>
      <c r="J45" s="70"/>
      <c r="K45" s="71"/>
      <c r="L45" s="70"/>
      <c r="M45" s="70"/>
      <c r="N45" s="70"/>
      <c r="O45" s="70"/>
      <c r="P45" s="71"/>
      <c r="Q45" s="70"/>
      <c r="R45" s="70"/>
      <c r="S45" s="70"/>
      <c r="T45" s="70"/>
      <c r="U45" s="71"/>
      <c r="V45" s="70"/>
      <c r="W45" s="70"/>
      <c r="X45" s="70"/>
      <c r="Y45" s="70"/>
      <c r="Z45" s="71"/>
      <c r="AA45" s="70"/>
      <c r="AB45" s="70"/>
      <c r="AC45" s="70"/>
      <c r="AD45" s="70"/>
      <c r="AE45" s="67"/>
    </row>
    <row r="46" spans="1:31" ht="12.75">
      <c r="A46" s="41">
        <v>24</v>
      </c>
      <c r="B46" s="41">
        <v>31</v>
      </c>
      <c r="C46" s="41">
        <v>31</v>
      </c>
      <c r="D46" s="64">
        <v>0</v>
      </c>
      <c r="E46" s="64">
        <v>1</v>
      </c>
      <c r="F46" s="63">
        <v>0</v>
      </c>
      <c r="G46" s="54"/>
      <c r="H46" s="54"/>
      <c r="I46" s="64"/>
      <c r="J46" s="64"/>
      <c r="K46" s="65"/>
      <c r="L46" s="64"/>
      <c r="M46" s="54"/>
      <c r="N46" s="54"/>
      <c r="O46" s="54"/>
      <c r="P46" s="65"/>
      <c r="Q46" s="72"/>
      <c r="R46" s="54"/>
      <c r="S46" s="54"/>
      <c r="T46" s="54"/>
      <c r="U46" s="65"/>
      <c r="V46" s="64"/>
      <c r="W46" s="64"/>
      <c r="X46" s="64"/>
      <c r="Y46" s="54"/>
      <c r="Z46" s="65"/>
      <c r="AA46" s="64"/>
      <c r="AB46" s="64"/>
      <c r="AC46" s="64"/>
      <c r="AD46" s="64"/>
      <c r="AE46" s="65"/>
    </row>
    <row r="47" spans="1:31" ht="12.75">
      <c r="A47" s="41"/>
      <c r="B47" s="41"/>
      <c r="C47" s="41">
        <v>3</v>
      </c>
      <c r="D47" s="64">
        <v>0</v>
      </c>
      <c r="E47" s="64">
        <v>9</v>
      </c>
      <c r="F47" s="63">
        <v>0</v>
      </c>
      <c r="G47" s="64"/>
      <c r="H47" s="64"/>
      <c r="I47" s="64"/>
      <c r="J47" s="64"/>
      <c r="K47" s="65"/>
      <c r="L47" s="64"/>
      <c r="M47" s="64"/>
      <c r="N47" s="64"/>
      <c r="O47" s="64"/>
      <c r="P47" s="65"/>
      <c r="Q47" s="64"/>
      <c r="R47" s="64"/>
      <c r="S47" s="64"/>
      <c r="T47" s="64"/>
      <c r="U47" s="65"/>
      <c r="V47" s="64"/>
      <c r="W47" s="64"/>
      <c r="X47" s="64"/>
      <c r="Y47" s="54"/>
      <c r="Z47" s="65"/>
      <c r="AA47" s="64"/>
      <c r="AB47" s="64"/>
      <c r="AC47" s="64"/>
      <c r="AD47" s="64"/>
      <c r="AE47" s="65"/>
    </row>
    <row r="48" spans="1:31" ht="12.75">
      <c r="A48" s="41"/>
      <c r="B48" s="41"/>
      <c r="C48" s="41">
        <v>7</v>
      </c>
      <c r="D48" s="64">
        <v>0</v>
      </c>
      <c r="E48" s="64">
        <v>17</v>
      </c>
      <c r="F48" s="63">
        <v>0</v>
      </c>
      <c r="G48" s="64"/>
      <c r="H48" s="64"/>
      <c r="I48" s="54"/>
      <c r="J48" s="54"/>
      <c r="K48" s="65"/>
      <c r="L48" s="64"/>
      <c r="M48" s="64"/>
      <c r="N48" s="64"/>
      <c r="O48" s="64"/>
      <c r="P48" s="65"/>
      <c r="Q48" s="64"/>
      <c r="R48" s="64"/>
      <c r="S48" s="64"/>
      <c r="T48" s="64"/>
      <c r="U48" s="65"/>
      <c r="V48" s="64"/>
      <c r="W48" s="64"/>
      <c r="X48" s="64"/>
      <c r="Y48" s="64"/>
      <c r="Z48" s="65"/>
      <c r="AA48" s="64"/>
      <c r="AB48" s="64"/>
      <c r="AC48" s="64"/>
      <c r="AD48" s="64"/>
      <c r="AE48" s="65"/>
    </row>
    <row r="49" spans="1:31" ht="12.75">
      <c r="A49" s="41"/>
      <c r="B49" s="41"/>
      <c r="C49" s="41">
        <v>7</v>
      </c>
      <c r="D49" s="64">
        <v>0</v>
      </c>
      <c r="E49" s="64">
        <v>25</v>
      </c>
      <c r="F49" s="63">
        <v>0</v>
      </c>
      <c r="G49" s="54"/>
      <c r="H49" s="54"/>
      <c r="I49" s="54"/>
      <c r="J49" s="54"/>
      <c r="K49" s="65"/>
      <c r="L49" s="64"/>
      <c r="M49" s="54"/>
      <c r="N49" s="54"/>
      <c r="O49" s="54"/>
      <c r="P49" s="65"/>
      <c r="Q49" s="64"/>
      <c r="R49" s="54"/>
      <c r="S49" s="54"/>
      <c r="T49" s="54"/>
      <c r="U49" s="65"/>
      <c r="V49" s="64"/>
      <c r="W49" s="64"/>
      <c r="X49" s="64"/>
      <c r="Y49" s="64"/>
      <c r="Z49" s="65"/>
      <c r="AA49" s="64"/>
      <c r="AB49" s="64"/>
      <c r="AC49" s="64"/>
      <c r="AD49" s="64"/>
      <c r="AE49" s="65"/>
    </row>
    <row r="50" spans="1:31" ht="13.5" thickBot="1">
      <c r="A50" s="66"/>
      <c r="B50" s="66"/>
      <c r="C50" s="66"/>
      <c r="D50" s="66"/>
      <c r="E50" s="66">
        <v>9</v>
      </c>
      <c r="F50" s="67">
        <v>0</v>
      </c>
      <c r="G50" s="66"/>
      <c r="H50" s="70"/>
      <c r="I50" s="70"/>
      <c r="J50" s="70"/>
      <c r="K50" s="71"/>
      <c r="L50" s="70"/>
      <c r="M50" s="70"/>
      <c r="N50" s="70"/>
      <c r="O50" s="70"/>
      <c r="P50" s="71"/>
      <c r="Q50" s="70"/>
      <c r="R50" s="70"/>
      <c r="S50" s="70"/>
      <c r="T50" s="70"/>
      <c r="U50" s="71"/>
      <c r="V50" s="70"/>
      <c r="W50" s="70"/>
      <c r="X50" s="70"/>
      <c r="Y50" s="70"/>
      <c r="Z50" s="71"/>
      <c r="AA50" s="70"/>
      <c r="AB50" s="70"/>
      <c r="AC50" s="70"/>
      <c r="AD50" s="70"/>
      <c r="AE50" s="67"/>
    </row>
    <row r="53" spans="3:31" ht="15">
      <c r="C53" s="74" t="s">
        <v>50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</row>
    <row r="54" spans="3:31" ht="15">
      <c r="C54" s="75" t="s">
        <v>51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</row>
    <row r="55" spans="3:31" ht="15">
      <c r="C55" s="75" t="s">
        <v>52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</row>
    <row r="56" spans="3:31" s="52" customFormat="1" ht="27" customHeight="1">
      <c r="C56" s="82" t="s">
        <v>53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</row>
  </sheetData>
  <sheetProtection/>
  <mergeCells count="1">
    <mergeCell ref="C56:AE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5.125" style="0" customWidth="1"/>
    <col min="2" max="2" width="9.875" style="0" customWidth="1"/>
    <col min="3" max="3" width="9.75390625" style="0" customWidth="1"/>
    <col min="5" max="5" width="18.375" style="0" customWidth="1"/>
    <col min="6" max="6" width="16.875" style="0" customWidth="1"/>
    <col min="7" max="7" width="19.125" style="0" customWidth="1"/>
    <col min="9" max="9" width="18.875" style="0" customWidth="1"/>
    <col min="10" max="10" width="12.75390625" style="0" customWidth="1"/>
    <col min="11" max="11" width="26.625" style="0" customWidth="1"/>
    <col min="12" max="12" width="23.125" style="0" customWidth="1"/>
  </cols>
  <sheetData>
    <row r="1" spans="1:12" ht="12.75">
      <c r="A1" s="48" t="s">
        <v>39</v>
      </c>
      <c r="B1" s="48" t="s">
        <v>40</v>
      </c>
      <c r="C1" s="48" t="s">
        <v>41</v>
      </c>
      <c r="E1" s="49" t="s">
        <v>42</v>
      </c>
      <c r="F1" s="49" t="s">
        <v>43</v>
      </c>
      <c r="G1" s="49" t="s">
        <v>44</v>
      </c>
      <c r="I1" s="50" t="s">
        <v>45</v>
      </c>
      <c r="J1" s="50" t="s">
        <v>48</v>
      </c>
      <c r="K1" s="50" t="s">
        <v>46</v>
      </c>
      <c r="L1" s="50" t="s">
        <v>49</v>
      </c>
    </row>
    <row r="2" spans="1:12" ht="12.75">
      <c r="A2">
        <f>E2</f>
        <v>554</v>
      </c>
      <c r="B2">
        <f>F2</f>
        <v>8</v>
      </c>
      <c r="C2" s="15">
        <f>IF(MOD($A2,$B2)=10,"A",IF(MOD($A2,$B2)=11,"B",IF(MOD($A2,$B2)=12,"C",IF(MOD($A2,$B2)=13,"D",IF(MOD($A2,$B2)=14,"E",IF(MOD($A2,$B2)=15,"F",MOD($A2,$B2)))))))</f>
        <v>2</v>
      </c>
      <c r="D2" s="15"/>
      <c r="E2" s="51">
        <v>554</v>
      </c>
      <c r="F2">
        <v>8</v>
      </c>
      <c r="G2" s="15" t="str">
        <f>IF(C8&lt;&gt;0,CONCATENATE(C8,C7,C6,C5,C4,C3,C2),IF(C7&lt;&gt;0,CONCATENATE(C7,C6,C5,C4,C3,C2),IF(C6&lt;&gt;0,CONCATENATE(C6,C5,C4,C3,C2),IF(C5&lt;&gt;0,CONCATENATE(C5,C4,C3,C2),IF(C4&lt;&gt;0,CONCATENATE(C4,C3,C2),IF(C3&lt;&gt;0,CONCATENATE(C3,C2),C2))))))</f>
        <v>1052</v>
      </c>
      <c r="I2">
        <f>E6</f>
        <v>0.134</v>
      </c>
      <c r="J2">
        <f>F6</f>
        <v>16</v>
      </c>
      <c r="K2">
        <f>IF(I2=0,,INT(I2*J2))</f>
        <v>2</v>
      </c>
      <c r="L2" s="15">
        <f>IF(K2=10,"A",IF(K2=11,"B",IF(K2=12,"C",IF(K2=13,"D",IF(K2=14,"E",IF(K2=15,"F",K2))))))</f>
        <v>2</v>
      </c>
    </row>
    <row r="3" spans="1:12" ht="12.75">
      <c r="A3">
        <f aca="true" t="shared" si="0" ref="A3:A9">IF(A2&gt;0,TRUNC($A2/$B2),)</f>
        <v>69</v>
      </c>
      <c r="B3">
        <f aca="true" t="shared" si="1" ref="B3:B8">$B$2</f>
        <v>8</v>
      </c>
      <c r="C3" s="15">
        <f aca="true" t="shared" si="2" ref="C3:C8">IF(MOD($A3,$B3)=10,"A",IF(MOD($A3,$B3)=11,"B",IF(MOD($A3,$B3)=12,"C",IF(MOD($A3,$B3)=13,"D",IF(MOD($A3,$B3)=14,"E",IF(MOD($A3,$B3)=15,"F",MOD($A3,$B3)))))))</f>
        <v>5</v>
      </c>
      <c r="I3">
        <f aca="true" t="shared" si="3" ref="I3:I8">I2*J2-K2</f>
        <v>0.14400000000000013</v>
      </c>
      <c r="J3">
        <f aca="true" t="shared" si="4" ref="J3:J8">$J$2</f>
        <v>16</v>
      </c>
      <c r="K3">
        <f aca="true" t="shared" si="5" ref="K3:K8">IF(I3=0,,INT(I3*J3))</f>
        <v>2</v>
      </c>
      <c r="L3" s="15">
        <f aca="true" t="shared" si="6" ref="L3:L8">IF(K3=10,"A",IF(K3=11,"B",IF(K3=12,"C",IF(K3=13,"D",IF(K3=14,"E",IF(K3=15,"F",K3))))))</f>
        <v>2</v>
      </c>
    </row>
    <row r="4" spans="1:12" ht="12.75">
      <c r="A4">
        <f t="shared" si="0"/>
        <v>8</v>
      </c>
      <c r="B4">
        <f t="shared" si="1"/>
        <v>8</v>
      </c>
      <c r="C4" s="15">
        <f t="shared" si="2"/>
        <v>0</v>
      </c>
      <c r="I4">
        <f t="shared" si="3"/>
        <v>0.30400000000000205</v>
      </c>
      <c r="J4">
        <f t="shared" si="4"/>
        <v>16</v>
      </c>
      <c r="K4">
        <f t="shared" si="5"/>
        <v>4</v>
      </c>
      <c r="L4" s="15">
        <f t="shared" si="6"/>
        <v>4</v>
      </c>
    </row>
    <row r="5" spans="1:12" ht="12.75">
      <c r="A5">
        <f t="shared" si="0"/>
        <v>1</v>
      </c>
      <c r="B5">
        <f t="shared" si="1"/>
        <v>8</v>
      </c>
      <c r="C5" s="15">
        <f t="shared" si="2"/>
        <v>1</v>
      </c>
      <c r="E5" s="50" t="s">
        <v>45</v>
      </c>
      <c r="F5" s="50" t="s">
        <v>43</v>
      </c>
      <c r="G5" s="50" t="s">
        <v>44</v>
      </c>
      <c r="I5">
        <f t="shared" si="3"/>
        <v>0.8640000000000327</v>
      </c>
      <c r="J5">
        <f t="shared" si="4"/>
        <v>16</v>
      </c>
      <c r="K5">
        <f t="shared" si="5"/>
        <v>13</v>
      </c>
      <c r="L5" s="15" t="str">
        <f t="shared" si="6"/>
        <v>D</v>
      </c>
    </row>
    <row r="6" spans="1:12" ht="12.75">
      <c r="A6">
        <f t="shared" si="0"/>
        <v>0</v>
      </c>
      <c r="B6">
        <f t="shared" si="1"/>
        <v>8</v>
      </c>
      <c r="C6" s="15">
        <f t="shared" si="2"/>
        <v>0</v>
      </c>
      <c r="E6" s="51">
        <v>0.134</v>
      </c>
      <c r="F6">
        <v>16</v>
      </c>
      <c r="G6" s="15" t="str">
        <f>CONCATENATE("0,",L2,L3,L4,L5,L6,L7,L8)</f>
        <v>0,224DD2F</v>
      </c>
      <c r="I6">
        <f t="shared" si="3"/>
        <v>0.8240000000005239</v>
      </c>
      <c r="J6">
        <f t="shared" si="4"/>
        <v>16</v>
      </c>
      <c r="K6">
        <f t="shared" si="5"/>
        <v>13</v>
      </c>
      <c r="L6" s="15" t="str">
        <f t="shared" si="6"/>
        <v>D</v>
      </c>
    </row>
    <row r="7" spans="1:12" ht="12.75">
      <c r="A7">
        <f t="shared" si="0"/>
        <v>0</v>
      </c>
      <c r="B7">
        <f t="shared" si="1"/>
        <v>8</v>
      </c>
      <c r="C7" s="15">
        <f t="shared" si="2"/>
        <v>0</v>
      </c>
      <c r="E7" t="s">
        <v>47</v>
      </c>
      <c r="I7">
        <f t="shared" si="3"/>
        <v>0.1840000000083819</v>
      </c>
      <c r="J7">
        <f t="shared" si="4"/>
        <v>16</v>
      </c>
      <c r="K7">
        <f t="shared" si="5"/>
        <v>2</v>
      </c>
      <c r="L7" s="15">
        <f t="shared" si="6"/>
        <v>2</v>
      </c>
    </row>
    <row r="8" spans="1:12" ht="12.75">
      <c r="A8">
        <f t="shared" si="0"/>
        <v>0</v>
      </c>
      <c r="B8">
        <f t="shared" si="1"/>
        <v>8</v>
      </c>
      <c r="C8" s="15">
        <f t="shared" si="2"/>
        <v>0</v>
      </c>
      <c r="I8">
        <f t="shared" si="3"/>
        <v>0.9440000001341105</v>
      </c>
      <c r="J8">
        <f t="shared" si="4"/>
        <v>16</v>
      </c>
      <c r="K8">
        <f t="shared" si="5"/>
        <v>15</v>
      </c>
      <c r="L8" s="15" t="str">
        <f t="shared" si="6"/>
        <v>F</v>
      </c>
    </row>
    <row r="9" spans="1:3" ht="12.75">
      <c r="A9">
        <f t="shared" si="0"/>
        <v>0</v>
      </c>
      <c r="C9" s="15"/>
    </row>
    <row r="10" ht="12.75">
      <c r="C10" s="15"/>
    </row>
    <row r="11" ht="12.75">
      <c r="C11" s="15"/>
    </row>
    <row r="12" ht="12.75">
      <c r="C12" s="15"/>
    </row>
    <row r="13" spans="3:5" ht="12.75">
      <c r="C13" s="15"/>
      <c r="E13">
        <f>IF(A9&lt;&gt;0,"Вы задали большое число. Введите меньшее, или измените параметры таблицы.","")</f>
      </c>
    </row>
    <row r="14" ht="12.75">
      <c r="C14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K22"/>
  <sheetViews>
    <sheetView zoomScalePageLayoutView="0" workbookViewId="0" topLeftCell="Y12">
      <selection activeCell="Q2" sqref="Q2"/>
    </sheetView>
  </sheetViews>
  <sheetFormatPr defaultColWidth="9.00390625" defaultRowHeight="12.75"/>
  <cols>
    <col min="15" max="15" width="4.625" style="0" customWidth="1"/>
  </cols>
  <sheetData>
    <row r="1" spans="1:37" ht="12.75">
      <c r="A1" s="35" t="s">
        <v>28</v>
      </c>
      <c r="B1" s="35">
        <v>-3</v>
      </c>
      <c r="C1" s="35">
        <v>-2.5</v>
      </c>
      <c r="D1" s="35">
        <v>-2</v>
      </c>
      <c r="E1" s="35">
        <v>-1.5</v>
      </c>
      <c r="F1" s="35">
        <v>-1</v>
      </c>
      <c r="G1" s="35">
        <v>-0.5</v>
      </c>
      <c r="H1" s="35">
        <v>0</v>
      </c>
      <c r="I1" s="35">
        <v>0.5</v>
      </c>
      <c r="J1" s="35">
        <v>1</v>
      </c>
      <c r="K1" s="35">
        <v>1.5</v>
      </c>
      <c r="L1" s="35">
        <v>2</v>
      </c>
      <c r="M1" s="35">
        <v>2.5</v>
      </c>
      <c r="N1" s="35">
        <v>3</v>
      </c>
      <c r="P1" s="35" t="s">
        <v>28</v>
      </c>
      <c r="Q1" s="35">
        <v>-1</v>
      </c>
      <c r="R1" s="35">
        <v>-0.9</v>
      </c>
      <c r="S1" s="35">
        <v>-0.8</v>
      </c>
      <c r="T1" s="35">
        <v>-0.7</v>
      </c>
      <c r="U1" s="35">
        <v>-0.6</v>
      </c>
      <c r="V1" s="35">
        <v>-0.5</v>
      </c>
      <c r="W1" s="35">
        <v>-0.4</v>
      </c>
      <c r="X1" s="35">
        <v>-0.3</v>
      </c>
      <c r="Y1" s="35">
        <v>-0.2</v>
      </c>
      <c r="Z1" s="35">
        <v>-0.1</v>
      </c>
      <c r="AA1" s="35">
        <v>0</v>
      </c>
      <c r="AB1" s="35">
        <v>0.1</v>
      </c>
      <c r="AC1" s="35">
        <v>0.2</v>
      </c>
      <c r="AD1" s="35">
        <v>0.3</v>
      </c>
      <c r="AE1" s="35">
        <v>0.4</v>
      </c>
      <c r="AF1" s="35">
        <v>0.5</v>
      </c>
      <c r="AG1" s="35">
        <v>0.6</v>
      </c>
      <c r="AH1" s="35">
        <v>0.7</v>
      </c>
      <c r="AI1" s="35">
        <v>0.8</v>
      </c>
      <c r="AJ1" s="35">
        <v>0.9</v>
      </c>
      <c r="AK1" s="35">
        <v>1</v>
      </c>
    </row>
    <row r="2" spans="1:37" ht="12.75">
      <c r="A2" s="35">
        <v>-3</v>
      </c>
      <c r="B2" s="32">
        <f>B$1^2-$A2^2</f>
        <v>0</v>
      </c>
      <c r="C2" s="32">
        <f aca="true" t="shared" si="0" ref="C2:N14">C$1^2-$A2^2</f>
        <v>-2.75</v>
      </c>
      <c r="D2" s="32">
        <f t="shared" si="0"/>
        <v>-5</v>
      </c>
      <c r="E2" s="32">
        <f t="shared" si="0"/>
        <v>-6.75</v>
      </c>
      <c r="F2" s="32">
        <f t="shared" si="0"/>
        <v>-8</v>
      </c>
      <c r="G2" s="32">
        <f t="shared" si="0"/>
        <v>-8.75</v>
      </c>
      <c r="H2" s="32">
        <f t="shared" si="0"/>
        <v>-9</v>
      </c>
      <c r="I2" s="32">
        <f t="shared" si="0"/>
        <v>-8.75</v>
      </c>
      <c r="J2" s="32">
        <f t="shared" si="0"/>
        <v>-8</v>
      </c>
      <c r="K2" s="32">
        <f t="shared" si="0"/>
        <v>-6.75</v>
      </c>
      <c r="L2" s="32">
        <f t="shared" si="0"/>
        <v>-5</v>
      </c>
      <c r="M2" s="32">
        <f t="shared" si="0"/>
        <v>-2.75</v>
      </c>
      <c r="N2" s="32">
        <f t="shared" si="0"/>
        <v>0</v>
      </c>
      <c r="P2" s="35">
        <v>-1</v>
      </c>
      <c r="Q2" s="36">
        <f aca="true" t="shared" si="1" ref="Q2:Q22">Q$1^2/2+$P2^2/2</f>
        <v>1</v>
      </c>
      <c r="R2" s="36">
        <f aca="true" t="shared" si="2" ref="R2:AK14">R$1^2/2+$P2^2/2</f>
        <v>0.905</v>
      </c>
      <c r="S2" s="36">
        <f t="shared" si="2"/>
        <v>0.8200000000000001</v>
      </c>
      <c r="T2" s="36">
        <f t="shared" si="2"/>
        <v>0.745</v>
      </c>
      <c r="U2" s="36">
        <f t="shared" si="2"/>
        <v>0.6799999999999999</v>
      </c>
      <c r="V2" s="36">
        <f t="shared" si="2"/>
        <v>0.625</v>
      </c>
      <c r="W2" s="36">
        <f t="shared" si="2"/>
        <v>0.5800000000000001</v>
      </c>
      <c r="X2" s="36">
        <f t="shared" si="2"/>
        <v>0.545</v>
      </c>
      <c r="Y2" s="36">
        <f t="shared" si="2"/>
        <v>0.52</v>
      </c>
      <c r="Z2" s="36">
        <f t="shared" si="2"/>
        <v>0.505</v>
      </c>
      <c r="AA2" s="36">
        <f t="shared" si="2"/>
        <v>0.5</v>
      </c>
      <c r="AB2" s="36">
        <f t="shared" si="2"/>
        <v>0.505</v>
      </c>
      <c r="AC2" s="36">
        <f t="shared" si="2"/>
        <v>0.52</v>
      </c>
      <c r="AD2" s="36">
        <f t="shared" si="2"/>
        <v>0.545</v>
      </c>
      <c r="AE2" s="36">
        <f t="shared" si="2"/>
        <v>0.5800000000000001</v>
      </c>
      <c r="AF2" s="36">
        <f t="shared" si="2"/>
        <v>0.625</v>
      </c>
      <c r="AG2" s="36">
        <f t="shared" si="2"/>
        <v>0.6799999999999999</v>
      </c>
      <c r="AH2" s="36">
        <f t="shared" si="2"/>
        <v>0.745</v>
      </c>
      <c r="AI2" s="36">
        <f t="shared" si="2"/>
        <v>0.8200000000000001</v>
      </c>
      <c r="AJ2" s="36">
        <f t="shared" si="2"/>
        <v>0.905</v>
      </c>
      <c r="AK2" s="36">
        <f t="shared" si="2"/>
        <v>1</v>
      </c>
    </row>
    <row r="3" spans="1:37" ht="12.75">
      <c r="A3" s="35">
        <v>-2.5</v>
      </c>
      <c r="B3" s="32">
        <f aca="true" t="shared" si="3" ref="B3:B14">B$1^2-$A3^2</f>
        <v>2.75</v>
      </c>
      <c r="C3" s="32">
        <f t="shared" si="0"/>
        <v>0</v>
      </c>
      <c r="D3" s="32">
        <f t="shared" si="0"/>
        <v>-2.25</v>
      </c>
      <c r="E3" s="32">
        <f t="shared" si="0"/>
        <v>-4</v>
      </c>
      <c r="F3" s="32">
        <f t="shared" si="0"/>
        <v>-5.25</v>
      </c>
      <c r="G3" s="32">
        <f t="shared" si="0"/>
        <v>-6</v>
      </c>
      <c r="H3" s="32">
        <f t="shared" si="0"/>
        <v>-6.25</v>
      </c>
      <c r="I3" s="32">
        <f t="shared" si="0"/>
        <v>-6</v>
      </c>
      <c r="J3" s="32">
        <f t="shared" si="0"/>
        <v>-5.25</v>
      </c>
      <c r="K3" s="32">
        <f t="shared" si="0"/>
        <v>-4</v>
      </c>
      <c r="L3" s="32">
        <f t="shared" si="0"/>
        <v>-2.25</v>
      </c>
      <c r="M3" s="32">
        <f t="shared" si="0"/>
        <v>0</v>
      </c>
      <c r="N3" s="32">
        <f t="shared" si="0"/>
        <v>2.75</v>
      </c>
      <c r="P3" s="35">
        <v>-0.9</v>
      </c>
      <c r="Q3" s="36">
        <f t="shared" si="1"/>
        <v>0.905</v>
      </c>
      <c r="R3" s="36">
        <f t="shared" si="2"/>
        <v>0.81</v>
      </c>
      <c r="S3" s="36">
        <f t="shared" si="2"/>
        <v>0.7250000000000001</v>
      </c>
      <c r="T3" s="36">
        <f t="shared" si="2"/>
        <v>0.65</v>
      </c>
      <c r="U3" s="36">
        <f t="shared" si="2"/>
        <v>0.585</v>
      </c>
      <c r="V3" s="36">
        <f t="shared" si="2"/>
        <v>0.53</v>
      </c>
      <c r="W3" s="36">
        <f t="shared" si="2"/>
        <v>0.48500000000000004</v>
      </c>
      <c r="X3" s="36">
        <f t="shared" si="2"/>
        <v>0.45</v>
      </c>
      <c r="Y3" s="36">
        <f t="shared" si="2"/>
        <v>0.42500000000000004</v>
      </c>
      <c r="Z3" s="36">
        <f t="shared" si="2"/>
        <v>0.41000000000000003</v>
      </c>
      <c r="AA3" s="36">
        <f t="shared" si="2"/>
        <v>0.405</v>
      </c>
      <c r="AB3" s="36">
        <f t="shared" si="2"/>
        <v>0.41000000000000003</v>
      </c>
      <c r="AC3" s="36">
        <f t="shared" si="2"/>
        <v>0.42500000000000004</v>
      </c>
      <c r="AD3" s="36">
        <f t="shared" si="2"/>
        <v>0.45</v>
      </c>
      <c r="AE3" s="36">
        <f t="shared" si="2"/>
        <v>0.48500000000000004</v>
      </c>
      <c r="AF3" s="36">
        <f t="shared" si="2"/>
        <v>0.53</v>
      </c>
      <c r="AG3" s="36">
        <f t="shared" si="2"/>
        <v>0.585</v>
      </c>
      <c r="AH3" s="36">
        <f t="shared" si="2"/>
        <v>0.65</v>
      </c>
      <c r="AI3" s="36">
        <f t="shared" si="2"/>
        <v>0.7250000000000001</v>
      </c>
      <c r="AJ3" s="36">
        <f t="shared" si="2"/>
        <v>0.81</v>
      </c>
      <c r="AK3" s="36">
        <f t="shared" si="2"/>
        <v>0.905</v>
      </c>
    </row>
    <row r="4" spans="1:37" ht="12.75">
      <c r="A4" s="35">
        <v>-2</v>
      </c>
      <c r="B4" s="32">
        <f t="shared" si="3"/>
        <v>5</v>
      </c>
      <c r="C4" s="32">
        <f t="shared" si="0"/>
        <v>2.25</v>
      </c>
      <c r="D4" s="32">
        <f t="shared" si="0"/>
        <v>0</v>
      </c>
      <c r="E4" s="32">
        <f t="shared" si="0"/>
        <v>-1.75</v>
      </c>
      <c r="F4" s="32">
        <f t="shared" si="0"/>
        <v>-3</v>
      </c>
      <c r="G4" s="32">
        <f t="shared" si="0"/>
        <v>-3.75</v>
      </c>
      <c r="H4" s="32">
        <f t="shared" si="0"/>
        <v>-4</v>
      </c>
      <c r="I4" s="32">
        <f t="shared" si="0"/>
        <v>-3.75</v>
      </c>
      <c r="J4" s="32">
        <f t="shared" si="0"/>
        <v>-3</v>
      </c>
      <c r="K4" s="32">
        <f t="shared" si="0"/>
        <v>-1.75</v>
      </c>
      <c r="L4" s="32">
        <f t="shared" si="0"/>
        <v>0</v>
      </c>
      <c r="M4" s="32">
        <f t="shared" si="0"/>
        <v>2.25</v>
      </c>
      <c r="N4" s="32">
        <f t="shared" si="0"/>
        <v>5</v>
      </c>
      <c r="P4" s="35">
        <v>-0.8</v>
      </c>
      <c r="Q4" s="36">
        <f t="shared" si="1"/>
        <v>0.8200000000000001</v>
      </c>
      <c r="R4" s="36">
        <f t="shared" si="2"/>
        <v>0.7250000000000001</v>
      </c>
      <c r="S4" s="36">
        <f t="shared" si="2"/>
        <v>0.6400000000000001</v>
      </c>
      <c r="T4" s="36">
        <f t="shared" si="2"/>
        <v>0.5650000000000001</v>
      </c>
      <c r="U4" s="36">
        <f t="shared" si="2"/>
        <v>0.5</v>
      </c>
      <c r="V4" s="36">
        <f t="shared" si="2"/>
        <v>0.44500000000000006</v>
      </c>
      <c r="W4" s="36">
        <f t="shared" si="2"/>
        <v>0.4000000000000001</v>
      </c>
      <c r="X4" s="36">
        <f t="shared" si="2"/>
        <v>0.36500000000000005</v>
      </c>
      <c r="Y4" s="36">
        <f t="shared" si="2"/>
        <v>0.3400000000000001</v>
      </c>
      <c r="Z4" s="36">
        <f t="shared" si="2"/>
        <v>0.32500000000000007</v>
      </c>
      <c r="AA4" s="36">
        <f t="shared" si="2"/>
        <v>0.32000000000000006</v>
      </c>
      <c r="AB4" s="36">
        <f t="shared" si="2"/>
        <v>0.32500000000000007</v>
      </c>
      <c r="AC4" s="36">
        <f t="shared" si="2"/>
        <v>0.3400000000000001</v>
      </c>
      <c r="AD4" s="36">
        <f t="shared" si="2"/>
        <v>0.36500000000000005</v>
      </c>
      <c r="AE4" s="36">
        <f t="shared" si="2"/>
        <v>0.4000000000000001</v>
      </c>
      <c r="AF4" s="36">
        <f t="shared" si="2"/>
        <v>0.44500000000000006</v>
      </c>
      <c r="AG4" s="36">
        <f t="shared" si="2"/>
        <v>0.5</v>
      </c>
      <c r="AH4" s="36">
        <f t="shared" si="2"/>
        <v>0.5650000000000001</v>
      </c>
      <c r="AI4" s="36">
        <f t="shared" si="2"/>
        <v>0.6400000000000001</v>
      </c>
      <c r="AJ4" s="36">
        <f t="shared" si="2"/>
        <v>0.7250000000000001</v>
      </c>
      <c r="AK4" s="36">
        <f t="shared" si="2"/>
        <v>0.8200000000000001</v>
      </c>
    </row>
    <row r="5" spans="1:37" ht="12.75">
      <c r="A5" s="35">
        <v>-1.5</v>
      </c>
      <c r="B5" s="32">
        <f t="shared" si="3"/>
        <v>6.75</v>
      </c>
      <c r="C5" s="32">
        <f t="shared" si="0"/>
        <v>4</v>
      </c>
      <c r="D5" s="32">
        <f t="shared" si="0"/>
        <v>1.75</v>
      </c>
      <c r="E5" s="32">
        <f t="shared" si="0"/>
        <v>0</v>
      </c>
      <c r="F5" s="32">
        <f t="shared" si="0"/>
        <v>-1.25</v>
      </c>
      <c r="G5" s="32">
        <f t="shared" si="0"/>
        <v>-2</v>
      </c>
      <c r="H5" s="32">
        <f t="shared" si="0"/>
        <v>-2.25</v>
      </c>
      <c r="I5" s="32">
        <f t="shared" si="0"/>
        <v>-2</v>
      </c>
      <c r="J5" s="32">
        <f t="shared" si="0"/>
        <v>-1.25</v>
      </c>
      <c r="K5" s="32">
        <f t="shared" si="0"/>
        <v>0</v>
      </c>
      <c r="L5" s="32">
        <f t="shared" si="0"/>
        <v>1.75</v>
      </c>
      <c r="M5" s="32">
        <f t="shared" si="0"/>
        <v>4</v>
      </c>
      <c r="N5" s="32">
        <f t="shared" si="0"/>
        <v>6.75</v>
      </c>
      <c r="P5" s="35">
        <v>-0.7</v>
      </c>
      <c r="Q5" s="36">
        <f t="shared" si="1"/>
        <v>0.745</v>
      </c>
      <c r="R5" s="36">
        <f t="shared" si="2"/>
        <v>0.65</v>
      </c>
      <c r="S5" s="36">
        <f t="shared" si="2"/>
        <v>0.5650000000000001</v>
      </c>
      <c r="T5" s="36">
        <f t="shared" si="2"/>
        <v>0.48999999999999994</v>
      </c>
      <c r="U5" s="36">
        <f t="shared" si="2"/>
        <v>0.42499999999999993</v>
      </c>
      <c r="V5" s="36">
        <f t="shared" si="2"/>
        <v>0.37</v>
      </c>
      <c r="W5" s="36">
        <f t="shared" si="2"/>
        <v>0.32499999999999996</v>
      </c>
      <c r="X5" s="36">
        <f t="shared" si="2"/>
        <v>0.29</v>
      </c>
      <c r="Y5" s="36">
        <f t="shared" si="2"/>
        <v>0.26499999999999996</v>
      </c>
      <c r="Z5" s="36">
        <f t="shared" si="2"/>
        <v>0.24999999999999997</v>
      </c>
      <c r="AA5" s="36">
        <f t="shared" si="2"/>
        <v>0.24499999999999997</v>
      </c>
      <c r="AB5" s="36">
        <f t="shared" si="2"/>
        <v>0.24999999999999997</v>
      </c>
      <c r="AC5" s="36">
        <f t="shared" si="2"/>
        <v>0.26499999999999996</v>
      </c>
      <c r="AD5" s="36">
        <f t="shared" si="2"/>
        <v>0.29</v>
      </c>
      <c r="AE5" s="36">
        <f t="shared" si="2"/>
        <v>0.32499999999999996</v>
      </c>
      <c r="AF5" s="36">
        <f t="shared" si="2"/>
        <v>0.37</v>
      </c>
      <c r="AG5" s="36">
        <f t="shared" si="2"/>
        <v>0.42499999999999993</v>
      </c>
      <c r="AH5" s="36">
        <f t="shared" si="2"/>
        <v>0.48999999999999994</v>
      </c>
      <c r="AI5" s="36">
        <f t="shared" si="2"/>
        <v>0.5650000000000001</v>
      </c>
      <c r="AJ5" s="36">
        <f t="shared" si="2"/>
        <v>0.65</v>
      </c>
      <c r="AK5" s="36">
        <f t="shared" si="2"/>
        <v>0.745</v>
      </c>
    </row>
    <row r="6" spans="1:37" ht="12.75">
      <c r="A6" s="35">
        <v>-1</v>
      </c>
      <c r="B6" s="32">
        <f t="shared" si="3"/>
        <v>8</v>
      </c>
      <c r="C6" s="32">
        <f t="shared" si="0"/>
        <v>5.25</v>
      </c>
      <c r="D6" s="32">
        <f t="shared" si="0"/>
        <v>3</v>
      </c>
      <c r="E6" s="32">
        <f t="shared" si="0"/>
        <v>1.25</v>
      </c>
      <c r="F6" s="32">
        <f t="shared" si="0"/>
        <v>0</v>
      </c>
      <c r="G6" s="32">
        <f t="shared" si="0"/>
        <v>-0.75</v>
      </c>
      <c r="H6" s="32">
        <f t="shared" si="0"/>
        <v>-1</v>
      </c>
      <c r="I6" s="32">
        <f t="shared" si="0"/>
        <v>-0.75</v>
      </c>
      <c r="J6" s="32">
        <f t="shared" si="0"/>
        <v>0</v>
      </c>
      <c r="K6" s="32">
        <f t="shared" si="0"/>
        <v>1.25</v>
      </c>
      <c r="L6" s="32">
        <f t="shared" si="0"/>
        <v>3</v>
      </c>
      <c r="M6" s="32">
        <f t="shared" si="0"/>
        <v>5.25</v>
      </c>
      <c r="N6" s="32">
        <f t="shared" si="0"/>
        <v>8</v>
      </c>
      <c r="P6" s="35">
        <v>-0.6</v>
      </c>
      <c r="Q6" s="36">
        <f t="shared" si="1"/>
        <v>0.6799999999999999</v>
      </c>
      <c r="R6" s="36">
        <f t="shared" si="2"/>
        <v>0.585</v>
      </c>
      <c r="S6" s="36">
        <f t="shared" si="2"/>
        <v>0.5</v>
      </c>
      <c r="T6" s="36">
        <f t="shared" si="2"/>
        <v>0.42499999999999993</v>
      </c>
      <c r="U6" s="36">
        <f t="shared" si="2"/>
        <v>0.36</v>
      </c>
      <c r="V6" s="36">
        <f t="shared" si="2"/>
        <v>0.305</v>
      </c>
      <c r="W6" s="36">
        <f t="shared" si="2"/>
        <v>0.26</v>
      </c>
      <c r="X6" s="36">
        <f t="shared" si="2"/>
        <v>0.22499999999999998</v>
      </c>
      <c r="Y6" s="36">
        <f t="shared" si="2"/>
        <v>0.2</v>
      </c>
      <c r="Z6" s="36">
        <f t="shared" si="2"/>
        <v>0.185</v>
      </c>
      <c r="AA6" s="36">
        <f t="shared" si="2"/>
        <v>0.18</v>
      </c>
      <c r="AB6" s="36">
        <f t="shared" si="2"/>
        <v>0.185</v>
      </c>
      <c r="AC6" s="36">
        <f t="shared" si="2"/>
        <v>0.2</v>
      </c>
      <c r="AD6" s="36">
        <f t="shared" si="2"/>
        <v>0.22499999999999998</v>
      </c>
      <c r="AE6" s="36">
        <f t="shared" si="2"/>
        <v>0.26</v>
      </c>
      <c r="AF6" s="36">
        <f t="shared" si="2"/>
        <v>0.305</v>
      </c>
      <c r="AG6" s="36">
        <f t="shared" si="2"/>
        <v>0.36</v>
      </c>
      <c r="AH6" s="36">
        <f t="shared" si="2"/>
        <v>0.42499999999999993</v>
      </c>
      <c r="AI6" s="36">
        <f t="shared" si="2"/>
        <v>0.5</v>
      </c>
      <c r="AJ6" s="36">
        <f t="shared" si="2"/>
        <v>0.585</v>
      </c>
      <c r="AK6" s="36">
        <f t="shared" si="2"/>
        <v>0.6799999999999999</v>
      </c>
    </row>
    <row r="7" spans="1:37" ht="12.75">
      <c r="A7" s="35">
        <v>-0.5</v>
      </c>
      <c r="B7" s="32">
        <f t="shared" si="3"/>
        <v>8.75</v>
      </c>
      <c r="C7" s="32">
        <f t="shared" si="0"/>
        <v>6</v>
      </c>
      <c r="D7" s="32">
        <f t="shared" si="0"/>
        <v>3.75</v>
      </c>
      <c r="E7" s="32">
        <f t="shared" si="0"/>
        <v>2</v>
      </c>
      <c r="F7" s="32">
        <f t="shared" si="0"/>
        <v>0.75</v>
      </c>
      <c r="G7" s="32">
        <f t="shared" si="0"/>
        <v>0</v>
      </c>
      <c r="H7" s="32">
        <f t="shared" si="0"/>
        <v>-0.25</v>
      </c>
      <c r="I7" s="32">
        <f t="shared" si="0"/>
        <v>0</v>
      </c>
      <c r="J7" s="32">
        <f t="shared" si="0"/>
        <v>0.75</v>
      </c>
      <c r="K7" s="32">
        <f t="shared" si="0"/>
        <v>2</v>
      </c>
      <c r="L7" s="32">
        <f t="shared" si="0"/>
        <v>3.75</v>
      </c>
      <c r="M7" s="32">
        <f t="shared" si="0"/>
        <v>6</v>
      </c>
      <c r="N7" s="32">
        <f t="shared" si="0"/>
        <v>8.75</v>
      </c>
      <c r="P7" s="35">
        <v>-0.5</v>
      </c>
      <c r="Q7" s="36">
        <f t="shared" si="1"/>
        <v>0.625</v>
      </c>
      <c r="R7" s="36">
        <f t="shared" si="2"/>
        <v>0.53</v>
      </c>
      <c r="S7" s="36">
        <f t="shared" si="2"/>
        <v>0.44500000000000006</v>
      </c>
      <c r="T7" s="36">
        <f t="shared" si="2"/>
        <v>0.37</v>
      </c>
      <c r="U7" s="36">
        <f t="shared" si="2"/>
        <v>0.305</v>
      </c>
      <c r="V7" s="36">
        <f t="shared" si="2"/>
        <v>0.25</v>
      </c>
      <c r="W7" s="36">
        <f t="shared" si="2"/>
        <v>0.20500000000000002</v>
      </c>
      <c r="X7" s="36">
        <f t="shared" si="2"/>
        <v>0.16999999999999998</v>
      </c>
      <c r="Y7" s="36">
        <f t="shared" si="2"/>
        <v>0.14500000000000002</v>
      </c>
      <c r="Z7" s="36">
        <f t="shared" si="2"/>
        <v>0.13</v>
      </c>
      <c r="AA7" s="36">
        <f t="shared" si="2"/>
        <v>0.125</v>
      </c>
      <c r="AB7" s="36">
        <f t="shared" si="2"/>
        <v>0.13</v>
      </c>
      <c r="AC7" s="36">
        <f t="shared" si="2"/>
        <v>0.14500000000000002</v>
      </c>
      <c r="AD7" s="36">
        <f t="shared" si="2"/>
        <v>0.16999999999999998</v>
      </c>
      <c r="AE7" s="36">
        <f t="shared" si="2"/>
        <v>0.20500000000000002</v>
      </c>
      <c r="AF7" s="36">
        <f t="shared" si="2"/>
        <v>0.25</v>
      </c>
      <c r="AG7" s="36">
        <f t="shared" si="2"/>
        <v>0.305</v>
      </c>
      <c r="AH7" s="36">
        <f t="shared" si="2"/>
        <v>0.37</v>
      </c>
      <c r="AI7" s="36">
        <f t="shared" si="2"/>
        <v>0.44500000000000006</v>
      </c>
      <c r="AJ7" s="36">
        <f t="shared" si="2"/>
        <v>0.53</v>
      </c>
      <c r="AK7" s="36">
        <f t="shared" si="2"/>
        <v>0.625</v>
      </c>
    </row>
    <row r="8" spans="1:37" ht="12.75">
      <c r="A8" s="35">
        <v>0</v>
      </c>
      <c r="B8" s="32">
        <f t="shared" si="3"/>
        <v>9</v>
      </c>
      <c r="C8" s="32">
        <f t="shared" si="0"/>
        <v>6.25</v>
      </c>
      <c r="D8" s="32">
        <f t="shared" si="0"/>
        <v>4</v>
      </c>
      <c r="E8" s="32">
        <f t="shared" si="0"/>
        <v>2.25</v>
      </c>
      <c r="F8" s="32">
        <f t="shared" si="0"/>
        <v>1</v>
      </c>
      <c r="G8" s="32">
        <f t="shared" si="0"/>
        <v>0.25</v>
      </c>
      <c r="H8" s="32">
        <f t="shared" si="0"/>
        <v>0</v>
      </c>
      <c r="I8" s="32">
        <f t="shared" si="0"/>
        <v>0.25</v>
      </c>
      <c r="J8" s="32">
        <f t="shared" si="0"/>
        <v>1</v>
      </c>
      <c r="K8" s="32">
        <f t="shared" si="0"/>
        <v>2.25</v>
      </c>
      <c r="L8" s="32">
        <f t="shared" si="0"/>
        <v>4</v>
      </c>
      <c r="M8" s="32">
        <f t="shared" si="0"/>
        <v>6.25</v>
      </c>
      <c r="N8" s="32">
        <f t="shared" si="0"/>
        <v>9</v>
      </c>
      <c r="P8" s="35">
        <v>-0.4</v>
      </c>
      <c r="Q8" s="36">
        <f t="shared" si="1"/>
        <v>0.5800000000000001</v>
      </c>
      <c r="R8" s="36">
        <f t="shared" si="2"/>
        <v>0.48500000000000004</v>
      </c>
      <c r="S8" s="36">
        <f t="shared" si="2"/>
        <v>0.4000000000000001</v>
      </c>
      <c r="T8" s="36">
        <f t="shared" si="2"/>
        <v>0.32499999999999996</v>
      </c>
      <c r="U8" s="36">
        <f t="shared" si="2"/>
        <v>0.26</v>
      </c>
      <c r="V8" s="36">
        <f t="shared" si="2"/>
        <v>0.20500000000000002</v>
      </c>
      <c r="W8" s="36">
        <f t="shared" si="2"/>
        <v>0.16000000000000003</v>
      </c>
      <c r="X8" s="36">
        <f t="shared" si="2"/>
        <v>0.125</v>
      </c>
      <c r="Y8" s="36">
        <f t="shared" si="2"/>
        <v>0.10000000000000002</v>
      </c>
      <c r="Z8" s="36">
        <f t="shared" si="2"/>
        <v>0.08500000000000002</v>
      </c>
      <c r="AA8" s="36">
        <f t="shared" si="2"/>
        <v>0.08000000000000002</v>
      </c>
      <c r="AB8" s="36">
        <f t="shared" si="2"/>
        <v>0.08500000000000002</v>
      </c>
      <c r="AC8" s="36">
        <f t="shared" si="2"/>
        <v>0.10000000000000002</v>
      </c>
      <c r="AD8" s="36">
        <f t="shared" si="2"/>
        <v>0.125</v>
      </c>
      <c r="AE8" s="36">
        <f t="shared" si="2"/>
        <v>0.16000000000000003</v>
      </c>
      <c r="AF8" s="36">
        <f t="shared" si="2"/>
        <v>0.20500000000000002</v>
      </c>
      <c r="AG8" s="36">
        <f t="shared" si="2"/>
        <v>0.26</v>
      </c>
      <c r="AH8" s="36">
        <f t="shared" si="2"/>
        <v>0.32499999999999996</v>
      </c>
      <c r="AI8" s="36">
        <f t="shared" si="2"/>
        <v>0.4000000000000001</v>
      </c>
      <c r="AJ8" s="36">
        <f t="shared" si="2"/>
        <v>0.48500000000000004</v>
      </c>
      <c r="AK8" s="36">
        <f t="shared" si="2"/>
        <v>0.5800000000000001</v>
      </c>
    </row>
    <row r="9" spans="1:37" ht="12.75">
      <c r="A9" s="35">
        <v>0.5</v>
      </c>
      <c r="B9" s="32">
        <f t="shared" si="3"/>
        <v>8.75</v>
      </c>
      <c r="C9" s="32">
        <f t="shared" si="0"/>
        <v>6</v>
      </c>
      <c r="D9" s="32">
        <f t="shared" si="0"/>
        <v>3.75</v>
      </c>
      <c r="E9" s="32">
        <f t="shared" si="0"/>
        <v>2</v>
      </c>
      <c r="F9" s="32">
        <f t="shared" si="0"/>
        <v>0.75</v>
      </c>
      <c r="G9" s="32">
        <f t="shared" si="0"/>
        <v>0</v>
      </c>
      <c r="H9" s="32">
        <f t="shared" si="0"/>
        <v>-0.25</v>
      </c>
      <c r="I9" s="32">
        <f t="shared" si="0"/>
        <v>0</v>
      </c>
      <c r="J9" s="32">
        <f t="shared" si="0"/>
        <v>0.75</v>
      </c>
      <c r="K9" s="32">
        <f t="shared" si="0"/>
        <v>2</v>
      </c>
      <c r="L9" s="32">
        <f t="shared" si="0"/>
        <v>3.75</v>
      </c>
      <c r="M9" s="32">
        <f t="shared" si="0"/>
        <v>6</v>
      </c>
      <c r="N9" s="32">
        <f t="shared" si="0"/>
        <v>8.75</v>
      </c>
      <c r="P9" s="35">
        <v>-0.3</v>
      </c>
      <c r="Q9" s="36">
        <f t="shared" si="1"/>
        <v>0.545</v>
      </c>
      <c r="R9" s="36">
        <f t="shared" si="2"/>
        <v>0.45</v>
      </c>
      <c r="S9" s="36">
        <f t="shared" si="2"/>
        <v>0.36500000000000005</v>
      </c>
      <c r="T9" s="36">
        <f t="shared" si="2"/>
        <v>0.29</v>
      </c>
      <c r="U9" s="36">
        <f t="shared" si="2"/>
        <v>0.22499999999999998</v>
      </c>
      <c r="V9" s="36">
        <f t="shared" si="2"/>
        <v>0.16999999999999998</v>
      </c>
      <c r="W9" s="36">
        <f t="shared" si="2"/>
        <v>0.125</v>
      </c>
      <c r="X9" s="36">
        <f t="shared" si="2"/>
        <v>0.09</v>
      </c>
      <c r="Y9" s="36">
        <f t="shared" si="2"/>
        <v>0.065</v>
      </c>
      <c r="Z9" s="36">
        <f t="shared" si="2"/>
        <v>0.05</v>
      </c>
      <c r="AA9" s="36">
        <f t="shared" si="2"/>
        <v>0.045</v>
      </c>
      <c r="AB9" s="36">
        <f t="shared" si="2"/>
        <v>0.05</v>
      </c>
      <c r="AC9" s="36">
        <f t="shared" si="2"/>
        <v>0.065</v>
      </c>
      <c r="AD9" s="36">
        <f t="shared" si="2"/>
        <v>0.09</v>
      </c>
      <c r="AE9" s="36">
        <f t="shared" si="2"/>
        <v>0.125</v>
      </c>
      <c r="AF9" s="36">
        <f t="shared" si="2"/>
        <v>0.16999999999999998</v>
      </c>
      <c r="AG9" s="36">
        <f t="shared" si="2"/>
        <v>0.22499999999999998</v>
      </c>
      <c r="AH9" s="36">
        <f t="shared" si="2"/>
        <v>0.29</v>
      </c>
      <c r="AI9" s="36">
        <f t="shared" si="2"/>
        <v>0.36500000000000005</v>
      </c>
      <c r="AJ9" s="36">
        <f t="shared" si="2"/>
        <v>0.45</v>
      </c>
      <c r="AK9" s="36">
        <f t="shared" si="2"/>
        <v>0.545</v>
      </c>
    </row>
    <row r="10" spans="1:37" ht="12.75">
      <c r="A10" s="35">
        <v>1</v>
      </c>
      <c r="B10" s="32">
        <f t="shared" si="3"/>
        <v>8</v>
      </c>
      <c r="C10" s="32">
        <f t="shared" si="0"/>
        <v>5.25</v>
      </c>
      <c r="D10" s="32">
        <f t="shared" si="0"/>
        <v>3</v>
      </c>
      <c r="E10" s="32">
        <f t="shared" si="0"/>
        <v>1.25</v>
      </c>
      <c r="F10" s="32">
        <f t="shared" si="0"/>
        <v>0</v>
      </c>
      <c r="G10" s="32">
        <f t="shared" si="0"/>
        <v>-0.75</v>
      </c>
      <c r="H10" s="32">
        <f t="shared" si="0"/>
        <v>-1</v>
      </c>
      <c r="I10" s="32">
        <f t="shared" si="0"/>
        <v>-0.75</v>
      </c>
      <c r="J10" s="32">
        <f t="shared" si="0"/>
        <v>0</v>
      </c>
      <c r="K10" s="32">
        <f t="shared" si="0"/>
        <v>1.25</v>
      </c>
      <c r="L10" s="32">
        <f t="shared" si="0"/>
        <v>3</v>
      </c>
      <c r="M10" s="32">
        <f t="shared" si="0"/>
        <v>5.25</v>
      </c>
      <c r="N10" s="32">
        <f t="shared" si="0"/>
        <v>8</v>
      </c>
      <c r="P10" s="35">
        <v>-0.2</v>
      </c>
      <c r="Q10" s="36">
        <f t="shared" si="1"/>
        <v>0.52</v>
      </c>
      <c r="R10" s="36">
        <f t="shared" si="2"/>
        <v>0.42500000000000004</v>
      </c>
      <c r="S10" s="36">
        <f t="shared" si="2"/>
        <v>0.3400000000000001</v>
      </c>
      <c r="T10" s="36">
        <f t="shared" si="2"/>
        <v>0.26499999999999996</v>
      </c>
      <c r="U10" s="36">
        <f t="shared" si="2"/>
        <v>0.2</v>
      </c>
      <c r="V10" s="36">
        <f t="shared" si="2"/>
        <v>0.14500000000000002</v>
      </c>
      <c r="W10" s="36">
        <f t="shared" si="2"/>
        <v>0.10000000000000002</v>
      </c>
      <c r="X10" s="36">
        <f t="shared" si="2"/>
        <v>0.065</v>
      </c>
      <c r="Y10" s="36">
        <f t="shared" si="2"/>
        <v>0.04000000000000001</v>
      </c>
      <c r="Z10" s="36">
        <f t="shared" si="2"/>
        <v>0.025000000000000005</v>
      </c>
      <c r="AA10" s="36">
        <f t="shared" si="2"/>
        <v>0.020000000000000004</v>
      </c>
      <c r="AB10" s="36">
        <f t="shared" si="2"/>
        <v>0.025000000000000005</v>
      </c>
      <c r="AC10" s="36">
        <f t="shared" si="2"/>
        <v>0.04000000000000001</v>
      </c>
      <c r="AD10" s="36">
        <f t="shared" si="2"/>
        <v>0.065</v>
      </c>
      <c r="AE10" s="36">
        <f t="shared" si="2"/>
        <v>0.10000000000000002</v>
      </c>
      <c r="AF10" s="36">
        <f t="shared" si="2"/>
        <v>0.14500000000000002</v>
      </c>
      <c r="AG10" s="36">
        <f t="shared" si="2"/>
        <v>0.2</v>
      </c>
      <c r="AH10" s="36">
        <f t="shared" si="2"/>
        <v>0.26499999999999996</v>
      </c>
      <c r="AI10" s="36">
        <f t="shared" si="2"/>
        <v>0.3400000000000001</v>
      </c>
      <c r="AJ10" s="36">
        <f t="shared" si="2"/>
        <v>0.42500000000000004</v>
      </c>
      <c r="AK10" s="36">
        <f t="shared" si="2"/>
        <v>0.52</v>
      </c>
    </row>
    <row r="11" spans="1:37" ht="12.75">
      <c r="A11" s="35">
        <v>1.5</v>
      </c>
      <c r="B11" s="32">
        <f t="shared" si="3"/>
        <v>6.75</v>
      </c>
      <c r="C11" s="32">
        <f t="shared" si="0"/>
        <v>4</v>
      </c>
      <c r="D11" s="32">
        <f t="shared" si="0"/>
        <v>1.75</v>
      </c>
      <c r="E11" s="32">
        <f t="shared" si="0"/>
        <v>0</v>
      </c>
      <c r="F11" s="32">
        <f t="shared" si="0"/>
        <v>-1.25</v>
      </c>
      <c r="G11" s="32">
        <f t="shared" si="0"/>
        <v>-2</v>
      </c>
      <c r="H11" s="32">
        <f t="shared" si="0"/>
        <v>-2.25</v>
      </c>
      <c r="I11" s="32">
        <f t="shared" si="0"/>
        <v>-2</v>
      </c>
      <c r="J11" s="32">
        <f t="shared" si="0"/>
        <v>-1.25</v>
      </c>
      <c r="K11" s="32">
        <f t="shared" si="0"/>
        <v>0</v>
      </c>
      <c r="L11" s="32">
        <f t="shared" si="0"/>
        <v>1.75</v>
      </c>
      <c r="M11" s="32">
        <f t="shared" si="0"/>
        <v>4</v>
      </c>
      <c r="N11" s="32">
        <f t="shared" si="0"/>
        <v>6.75</v>
      </c>
      <c r="P11" s="35">
        <v>-0.1</v>
      </c>
      <c r="Q11" s="36">
        <f t="shared" si="1"/>
        <v>0.505</v>
      </c>
      <c r="R11" s="36">
        <f t="shared" si="2"/>
        <v>0.41000000000000003</v>
      </c>
      <c r="S11" s="36">
        <f t="shared" si="2"/>
        <v>0.32500000000000007</v>
      </c>
      <c r="T11" s="36">
        <f t="shared" si="2"/>
        <v>0.24999999999999997</v>
      </c>
      <c r="U11" s="36">
        <f t="shared" si="2"/>
        <v>0.185</v>
      </c>
      <c r="V11" s="36">
        <f t="shared" si="2"/>
        <v>0.13</v>
      </c>
      <c r="W11" s="36">
        <f t="shared" si="2"/>
        <v>0.08500000000000002</v>
      </c>
      <c r="X11" s="36">
        <f t="shared" si="2"/>
        <v>0.05</v>
      </c>
      <c r="Y11" s="36">
        <f t="shared" si="2"/>
        <v>0.025000000000000005</v>
      </c>
      <c r="Z11" s="36">
        <f t="shared" si="2"/>
        <v>0.010000000000000002</v>
      </c>
      <c r="AA11" s="36">
        <f t="shared" si="2"/>
        <v>0.005000000000000001</v>
      </c>
      <c r="AB11" s="36">
        <f t="shared" si="2"/>
        <v>0.010000000000000002</v>
      </c>
      <c r="AC11" s="36">
        <f t="shared" si="2"/>
        <v>0.025000000000000005</v>
      </c>
      <c r="AD11" s="36">
        <f t="shared" si="2"/>
        <v>0.05</v>
      </c>
      <c r="AE11" s="36">
        <f t="shared" si="2"/>
        <v>0.08500000000000002</v>
      </c>
      <c r="AF11" s="36">
        <f t="shared" si="2"/>
        <v>0.13</v>
      </c>
      <c r="AG11" s="36">
        <f t="shared" si="2"/>
        <v>0.185</v>
      </c>
      <c r="AH11" s="36">
        <f t="shared" si="2"/>
        <v>0.24999999999999997</v>
      </c>
      <c r="AI11" s="36">
        <f t="shared" si="2"/>
        <v>0.32500000000000007</v>
      </c>
      <c r="AJ11" s="36">
        <f t="shared" si="2"/>
        <v>0.41000000000000003</v>
      </c>
      <c r="AK11" s="36">
        <f t="shared" si="2"/>
        <v>0.505</v>
      </c>
    </row>
    <row r="12" spans="1:37" ht="12.75">
      <c r="A12" s="35">
        <v>2</v>
      </c>
      <c r="B12" s="32">
        <f t="shared" si="3"/>
        <v>5</v>
      </c>
      <c r="C12" s="32">
        <f t="shared" si="0"/>
        <v>2.25</v>
      </c>
      <c r="D12" s="32">
        <f t="shared" si="0"/>
        <v>0</v>
      </c>
      <c r="E12" s="32">
        <f t="shared" si="0"/>
        <v>-1.75</v>
      </c>
      <c r="F12" s="32">
        <f t="shared" si="0"/>
        <v>-3</v>
      </c>
      <c r="G12" s="32">
        <f t="shared" si="0"/>
        <v>-3.75</v>
      </c>
      <c r="H12" s="32">
        <f t="shared" si="0"/>
        <v>-4</v>
      </c>
      <c r="I12" s="32">
        <f t="shared" si="0"/>
        <v>-3.75</v>
      </c>
      <c r="J12" s="32">
        <f t="shared" si="0"/>
        <v>-3</v>
      </c>
      <c r="K12" s="32">
        <f t="shared" si="0"/>
        <v>-1.75</v>
      </c>
      <c r="L12" s="32">
        <f t="shared" si="0"/>
        <v>0</v>
      </c>
      <c r="M12" s="32">
        <f t="shared" si="0"/>
        <v>2.25</v>
      </c>
      <c r="N12" s="32">
        <f t="shared" si="0"/>
        <v>5</v>
      </c>
      <c r="P12" s="35">
        <v>0</v>
      </c>
      <c r="Q12" s="36">
        <f t="shared" si="1"/>
        <v>0.5</v>
      </c>
      <c r="R12" s="36">
        <f t="shared" si="2"/>
        <v>0.405</v>
      </c>
      <c r="S12" s="36">
        <f t="shared" si="2"/>
        <v>0.32000000000000006</v>
      </c>
      <c r="T12" s="36">
        <f t="shared" si="2"/>
        <v>0.24499999999999997</v>
      </c>
      <c r="U12" s="36">
        <f t="shared" si="2"/>
        <v>0.18</v>
      </c>
      <c r="V12" s="36">
        <f t="shared" si="2"/>
        <v>0.125</v>
      </c>
      <c r="W12" s="36">
        <f t="shared" si="2"/>
        <v>0.08000000000000002</v>
      </c>
      <c r="X12" s="36">
        <f t="shared" si="2"/>
        <v>0.045</v>
      </c>
      <c r="Y12" s="36">
        <f t="shared" si="2"/>
        <v>0.020000000000000004</v>
      </c>
      <c r="Z12" s="36">
        <f t="shared" si="2"/>
        <v>0.005000000000000001</v>
      </c>
      <c r="AA12" s="36">
        <f t="shared" si="2"/>
        <v>0</v>
      </c>
      <c r="AB12" s="36">
        <f t="shared" si="2"/>
        <v>0.005000000000000001</v>
      </c>
      <c r="AC12" s="36">
        <f t="shared" si="2"/>
        <v>0.020000000000000004</v>
      </c>
      <c r="AD12" s="36">
        <f t="shared" si="2"/>
        <v>0.045</v>
      </c>
      <c r="AE12" s="36">
        <f t="shared" si="2"/>
        <v>0.08000000000000002</v>
      </c>
      <c r="AF12" s="36">
        <f t="shared" si="2"/>
        <v>0.125</v>
      </c>
      <c r="AG12" s="36">
        <f t="shared" si="2"/>
        <v>0.18</v>
      </c>
      <c r="AH12" s="36">
        <f t="shared" si="2"/>
        <v>0.24499999999999997</v>
      </c>
      <c r="AI12" s="36">
        <f t="shared" si="2"/>
        <v>0.32000000000000006</v>
      </c>
      <c r="AJ12" s="36">
        <f t="shared" si="2"/>
        <v>0.405</v>
      </c>
      <c r="AK12" s="36">
        <f t="shared" si="2"/>
        <v>0.5</v>
      </c>
    </row>
    <row r="13" spans="1:37" ht="12.75">
      <c r="A13" s="35">
        <v>2.5</v>
      </c>
      <c r="B13" s="32">
        <f t="shared" si="3"/>
        <v>2.75</v>
      </c>
      <c r="C13" s="32">
        <f t="shared" si="0"/>
        <v>0</v>
      </c>
      <c r="D13" s="32">
        <f t="shared" si="0"/>
        <v>-2.25</v>
      </c>
      <c r="E13" s="32">
        <f t="shared" si="0"/>
        <v>-4</v>
      </c>
      <c r="F13" s="32">
        <f t="shared" si="0"/>
        <v>-5.25</v>
      </c>
      <c r="G13" s="32">
        <f t="shared" si="0"/>
        <v>-6</v>
      </c>
      <c r="H13" s="32">
        <f t="shared" si="0"/>
        <v>-6.25</v>
      </c>
      <c r="I13" s="32">
        <f t="shared" si="0"/>
        <v>-6</v>
      </c>
      <c r="J13" s="32">
        <f t="shared" si="0"/>
        <v>-5.25</v>
      </c>
      <c r="K13" s="32">
        <f t="shared" si="0"/>
        <v>-4</v>
      </c>
      <c r="L13" s="32">
        <f t="shared" si="0"/>
        <v>-2.25</v>
      </c>
      <c r="M13" s="32">
        <f t="shared" si="0"/>
        <v>0</v>
      </c>
      <c r="N13" s="32">
        <f t="shared" si="0"/>
        <v>2.75</v>
      </c>
      <c r="P13" s="35">
        <v>0.1</v>
      </c>
      <c r="Q13" s="36">
        <f t="shared" si="1"/>
        <v>0.505</v>
      </c>
      <c r="R13" s="36">
        <f t="shared" si="2"/>
        <v>0.41000000000000003</v>
      </c>
      <c r="S13" s="36">
        <f t="shared" si="2"/>
        <v>0.32500000000000007</v>
      </c>
      <c r="T13" s="36">
        <f t="shared" si="2"/>
        <v>0.24999999999999997</v>
      </c>
      <c r="U13" s="36">
        <f t="shared" si="2"/>
        <v>0.185</v>
      </c>
      <c r="V13" s="36">
        <f t="shared" si="2"/>
        <v>0.13</v>
      </c>
      <c r="W13" s="36">
        <f t="shared" si="2"/>
        <v>0.08500000000000002</v>
      </c>
      <c r="X13" s="36">
        <f t="shared" si="2"/>
        <v>0.05</v>
      </c>
      <c r="Y13" s="36">
        <f t="shared" si="2"/>
        <v>0.025000000000000005</v>
      </c>
      <c r="Z13" s="36">
        <f t="shared" si="2"/>
        <v>0.010000000000000002</v>
      </c>
      <c r="AA13" s="36">
        <f t="shared" si="2"/>
        <v>0.005000000000000001</v>
      </c>
      <c r="AB13" s="36">
        <f t="shared" si="2"/>
        <v>0.010000000000000002</v>
      </c>
      <c r="AC13" s="36">
        <f t="shared" si="2"/>
        <v>0.025000000000000005</v>
      </c>
      <c r="AD13" s="36">
        <f t="shared" si="2"/>
        <v>0.05</v>
      </c>
      <c r="AE13" s="36">
        <f t="shared" si="2"/>
        <v>0.08500000000000002</v>
      </c>
      <c r="AF13" s="36">
        <f t="shared" si="2"/>
        <v>0.13</v>
      </c>
      <c r="AG13" s="36">
        <f t="shared" si="2"/>
        <v>0.185</v>
      </c>
      <c r="AH13" s="36">
        <f t="shared" si="2"/>
        <v>0.24999999999999997</v>
      </c>
      <c r="AI13" s="36">
        <f t="shared" si="2"/>
        <v>0.32500000000000007</v>
      </c>
      <c r="AJ13" s="36">
        <f t="shared" si="2"/>
        <v>0.41000000000000003</v>
      </c>
      <c r="AK13" s="36">
        <f t="shared" si="2"/>
        <v>0.505</v>
      </c>
    </row>
    <row r="14" spans="1:37" ht="12.75">
      <c r="A14" s="35">
        <v>3</v>
      </c>
      <c r="B14" s="32">
        <f t="shared" si="3"/>
        <v>0</v>
      </c>
      <c r="C14" s="32">
        <f t="shared" si="0"/>
        <v>-2.75</v>
      </c>
      <c r="D14" s="32">
        <f t="shared" si="0"/>
        <v>-5</v>
      </c>
      <c r="E14" s="32">
        <f t="shared" si="0"/>
        <v>-6.75</v>
      </c>
      <c r="F14" s="32">
        <f t="shared" si="0"/>
        <v>-8</v>
      </c>
      <c r="G14" s="32">
        <f t="shared" si="0"/>
        <v>-8.75</v>
      </c>
      <c r="H14" s="32">
        <f t="shared" si="0"/>
        <v>-9</v>
      </c>
      <c r="I14" s="32">
        <f t="shared" si="0"/>
        <v>-8.75</v>
      </c>
      <c r="J14" s="32">
        <f t="shared" si="0"/>
        <v>-8</v>
      </c>
      <c r="K14" s="32">
        <f t="shared" si="0"/>
        <v>-6.75</v>
      </c>
      <c r="L14" s="32">
        <f t="shared" si="0"/>
        <v>-5</v>
      </c>
      <c r="M14" s="32">
        <f t="shared" si="0"/>
        <v>-2.75</v>
      </c>
      <c r="N14" s="32">
        <f t="shared" si="0"/>
        <v>0</v>
      </c>
      <c r="P14" s="35">
        <v>0.2</v>
      </c>
      <c r="Q14" s="36">
        <f t="shared" si="1"/>
        <v>0.52</v>
      </c>
      <c r="R14" s="36">
        <f t="shared" si="2"/>
        <v>0.42500000000000004</v>
      </c>
      <c r="S14" s="36">
        <f t="shared" si="2"/>
        <v>0.3400000000000001</v>
      </c>
      <c r="T14" s="36">
        <f t="shared" si="2"/>
        <v>0.26499999999999996</v>
      </c>
      <c r="U14" s="36">
        <f t="shared" si="2"/>
        <v>0.2</v>
      </c>
      <c r="V14" s="36">
        <f t="shared" si="2"/>
        <v>0.14500000000000002</v>
      </c>
      <c r="W14" s="36">
        <f t="shared" si="2"/>
        <v>0.10000000000000002</v>
      </c>
      <c r="X14" s="36">
        <f t="shared" si="2"/>
        <v>0.065</v>
      </c>
      <c r="Y14" s="36">
        <f t="shared" si="2"/>
        <v>0.04000000000000001</v>
      </c>
      <c r="Z14" s="36">
        <f t="shared" si="2"/>
        <v>0.025000000000000005</v>
      </c>
      <c r="AA14" s="36">
        <f t="shared" si="2"/>
        <v>0.020000000000000004</v>
      </c>
      <c r="AB14" s="36">
        <f t="shared" si="2"/>
        <v>0.025000000000000005</v>
      </c>
      <c r="AC14" s="36">
        <f t="shared" si="2"/>
        <v>0.04000000000000001</v>
      </c>
      <c r="AD14" s="36">
        <f t="shared" si="2"/>
        <v>0.065</v>
      </c>
      <c r="AE14" s="36">
        <f t="shared" si="2"/>
        <v>0.10000000000000002</v>
      </c>
      <c r="AF14" s="36">
        <f t="shared" si="2"/>
        <v>0.14500000000000002</v>
      </c>
      <c r="AG14" s="36">
        <f aca="true" t="shared" si="4" ref="AG14:AK22">AG$1^2/2+$P14^2/2</f>
        <v>0.2</v>
      </c>
      <c r="AH14" s="36">
        <f t="shared" si="4"/>
        <v>0.26499999999999996</v>
      </c>
      <c r="AI14" s="36">
        <f t="shared" si="4"/>
        <v>0.3400000000000001</v>
      </c>
      <c r="AJ14" s="36">
        <f t="shared" si="4"/>
        <v>0.42500000000000004</v>
      </c>
      <c r="AK14" s="36">
        <f t="shared" si="4"/>
        <v>0.52</v>
      </c>
    </row>
    <row r="15" spans="16:37" ht="12.75">
      <c r="P15" s="35">
        <v>0.3</v>
      </c>
      <c r="Q15" s="36">
        <f t="shared" si="1"/>
        <v>0.545</v>
      </c>
      <c r="R15" s="36">
        <f aca="true" t="shared" si="5" ref="R15:AF22">R$1^2/2+$P15^2/2</f>
        <v>0.45</v>
      </c>
      <c r="S15" s="36">
        <f t="shared" si="5"/>
        <v>0.36500000000000005</v>
      </c>
      <c r="T15" s="36">
        <f t="shared" si="5"/>
        <v>0.29</v>
      </c>
      <c r="U15" s="36">
        <f t="shared" si="5"/>
        <v>0.22499999999999998</v>
      </c>
      <c r="V15" s="36">
        <f t="shared" si="5"/>
        <v>0.16999999999999998</v>
      </c>
      <c r="W15" s="36">
        <f t="shared" si="5"/>
        <v>0.125</v>
      </c>
      <c r="X15" s="36">
        <f t="shared" si="5"/>
        <v>0.09</v>
      </c>
      <c r="Y15" s="36">
        <f t="shared" si="5"/>
        <v>0.065</v>
      </c>
      <c r="Z15" s="36">
        <f t="shared" si="5"/>
        <v>0.05</v>
      </c>
      <c r="AA15" s="36">
        <f t="shared" si="5"/>
        <v>0.045</v>
      </c>
      <c r="AB15" s="36">
        <f t="shared" si="5"/>
        <v>0.05</v>
      </c>
      <c r="AC15" s="36">
        <f t="shared" si="5"/>
        <v>0.065</v>
      </c>
      <c r="AD15" s="36">
        <f t="shared" si="5"/>
        <v>0.09</v>
      </c>
      <c r="AE15" s="36">
        <f t="shared" si="5"/>
        <v>0.125</v>
      </c>
      <c r="AF15" s="36">
        <f t="shared" si="5"/>
        <v>0.16999999999999998</v>
      </c>
      <c r="AG15" s="36">
        <f t="shared" si="4"/>
        <v>0.22499999999999998</v>
      </c>
      <c r="AH15" s="36">
        <f t="shared" si="4"/>
        <v>0.29</v>
      </c>
      <c r="AI15" s="36">
        <f t="shared" si="4"/>
        <v>0.36500000000000005</v>
      </c>
      <c r="AJ15" s="36">
        <f t="shared" si="4"/>
        <v>0.45</v>
      </c>
      <c r="AK15" s="36">
        <f t="shared" si="4"/>
        <v>0.545</v>
      </c>
    </row>
    <row r="16" spans="16:37" ht="12.75">
      <c r="P16" s="35">
        <v>0.4</v>
      </c>
      <c r="Q16" s="36">
        <f t="shared" si="1"/>
        <v>0.5800000000000001</v>
      </c>
      <c r="R16" s="36">
        <f t="shared" si="5"/>
        <v>0.48500000000000004</v>
      </c>
      <c r="S16" s="36">
        <f t="shared" si="5"/>
        <v>0.4000000000000001</v>
      </c>
      <c r="T16" s="36">
        <f t="shared" si="5"/>
        <v>0.32499999999999996</v>
      </c>
      <c r="U16" s="36">
        <f t="shared" si="5"/>
        <v>0.26</v>
      </c>
      <c r="V16" s="36">
        <f t="shared" si="5"/>
        <v>0.20500000000000002</v>
      </c>
      <c r="W16" s="36">
        <f t="shared" si="5"/>
        <v>0.16000000000000003</v>
      </c>
      <c r="X16" s="36">
        <f t="shared" si="5"/>
        <v>0.125</v>
      </c>
      <c r="Y16" s="36">
        <f t="shared" si="5"/>
        <v>0.10000000000000002</v>
      </c>
      <c r="Z16" s="36">
        <f t="shared" si="5"/>
        <v>0.08500000000000002</v>
      </c>
      <c r="AA16" s="36">
        <f t="shared" si="5"/>
        <v>0.08000000000000002</v>
      </c>
      <c r="AB16" s="36">
        <f t="shared" si="5"/>
        <v>0.08500000000000002</v>
      </c>
      <c r="AC16" s="36">
        <f t="shared" si="5"/>
        <v>0.10000000000000002</v>
      </c>
      <c r="AD16" s="36">
        <f t="shared" si="5"/>
        <v>0.125</v>
      </c>
      <c r="AE16" s="36">
        <f t="shared" si="5"/>
        <v>0.16000000000000003</v>
      </c>
      <c r="AF16" s="36">
        <f t="shared" si="5"/>
        <v>0.20500000000000002</v>
      </c>
      <c r="AG16" s="36">
        <f t="shared" si="4"/>
        <v>0.26</v>
      </c>
      <c r="AH16" s="36">
        <f t="shared" si="4"/>
        <v>0.32499999999999996</v>
      </c>
      <c r="AI16" s="36">
        <f t="shared" si="4"/>
        <v>0.4000000000000001</v>
      </c>
      <c r="AJ16" s="36">
        <f t="shared" si="4"/>
        <v>0.48500000000000004</v>
      </c>
      <c r="AK16" s="36">
        <f t="shared" si="4"/>
        <v>0.5800000000000001</v>
      </c>
    </row>
    <row r="17" spans="16:37" ht="12.75">
      <c r="P17" s="35">
        <v>0.5</v>
      </c>
      <c r="Q17" s="36">
        <f t="shared" si="1"/>
        <v>0.625</v>
      </c>
      <c r="R17" s="36">
        <f t="shared" si="5"/>
        <v>0.53</v>
      </c>
      <c r="S17" s="36">
        <f t="shared" si="5"/>
        <v>0.44500000000000006</v>
      </c>
      <c r="T17" s="36">
        <f t="shared" si="5"/>
        <v>0.37</v>
      </c>
      <c r="U17" s="36">
        <f t="shared" si="5"/>
        <v>0.305</v>
      </c>
      <c r="V17" s="36">
        <f t="shared" si="5"/>
        <v>0.25</v>
      </c>
      <c r="W17" s="36">
        <f t="shared" si="5"/>
        <v>0.20500000000000002</v>
      </c>
      <c r="X17" s="36">
        <f t="shared" si="5"/>
        <v>0.16999999999999998</v>
      </c>
      <c r="Y17" s="36">
        <f t="shared" si="5"/>
        <v>0.14500000000000002</v>
      </c>
      <c r="Z17" s="36">
        <f t="shared" si="5"/>
        <v>0.13</v>
      </c>
      <c r="AA17" s="36">
        <f t="shared" si="5"/>
        <v>0.125</v>
      </c>
      <c r="AB17" s="36">
        <f t="shared" si="5"/>
        <v>0.13</v>
      </c>
      <c r="AC17" s="36">
        <f t="shared" si="5"/>
        <v>0.14500000000000002</v>
      </c>
      <c r="AD17" s="36">
        <f t="shared" si="5"/>
        <v>0.16999999999999998</v>
      </c>
      <c r="AE17" s="36">
        <f t="shared" si="5"/>
        <v>0.20500000000000002</v>
      </c>
      <c r="AF17" s="36">
        <f t="shared" si="5"/>
        <v>0.25</v>
      </c>
      <c r="AG17" s="36">
        <f t="shared" si="4"/>
        <v>0.305</v>
      </c>
      <c r="AH17" s="36">
        <f t="shared" si="4"/>
        <v>0.37</v>
      </c>
      <c r="AI17" s="36">
        <f t="shared" si="4"/>
        <v>0.44500000000000006</v>
      </c>
      <c r="AJ17" s="36">
        <f t="shared" si="4"/>
        <v>0.53</v>
      </c>
      <c r="AK17" s="36">
        <f t="shared" si="4"/>
        <v>0.625</v>
      </c>
    </row>
    <row r="18" spans="16:37" ht="12.75">
      <c r="P18" s="35">
        <v>0.6</v>
      </c>
      <c r="Q18" s="36">
        <f t="shared" si="1"/>
        <v>0.6799999999999999</v>
      </c>
      <c r="R18" s="36">
        <f t="shared" si="5"/>
        <v>0.585</v>
      </c>
      <c r="S18" s="36">
        <f t="shared" si="5"/>
        <v>0.5</v>
      </c>
      <c r="T18" s="36">
        <f t="shared" si="5"/>
        <v>0.42499999999999993</v>
      </c>
      <c r="U18" s="36">
        <f t="shared" si="5"/>
        <v>0.36</v>
      </c>
      <c r="V18" s="36">
        <f t="shared" si="5"/>
        <v>0.305</v>
      </c>
      <c r="W18" s="36">
        <f t="shared" si="5"/>
        <v>0.26</v>
      </c>
      <c r="X18" s="36">
        <f t="shared" si="5"/>
        <v>0.22499999999999998</v>
      </c>
      <c r="Y18" s="36">
        <f t="shared" si="5"/>
        <v>0.2</v>
      </c>
      <c r="Z18" s="36">
        <f t="shared" si="5"/>
        <v>0.185</v>
      </c>
      <c r="AA18" s="36">
        <f t="shared" si="5"/>
        <v>0.18</v>
      </c>
      <c r="AB18" s="36">
        <f t="shared" si="5"/>
        <v>0.185</v>
      </c>
      <c r="AC18" s="36">
        <f t="shared" si="5"/>
        <v>0.2</v>
      </c>
      <c r="AD18" s="36">
        <f t="shared" si="5"/>
        <v>0.22499999999999998</v>
      </c>
      <c r="AE18" s="36">
        <f t="shared" si="5"/>
        <v>0.26</v>
      </c>
      <c r="AF18" s="36">
        <f t="shared" si="5"/>
        <v>0.305</v>
      </c>
      <c r="AG18" s="36">
        <f t="shared" si="4"/>
        <v>0.36</v>
      </c>
      <c r="AH18" s="36">
        <f t="shared" si="4"/>
        <v>0.42499999999999993</v>
      </c>
      <c r="AI18" s="36">
        <f t="shared" si="4"/>
        <v>0.5</v>
      </c>
      <c r="AJ18" s="36">
        <f t="shared" si="4"/>
        <v>0.585</v>
      </c>
      <c r="AK18" s="36">
        <f t="shared" si="4"/>
        <v>0.6799999999999999</v>
      </c>
    </row>
    <row r="19" spans="16:37" ht="12.75">
      <c r="P19" s="35">
        <v>0.7</v>
      </c>
      <c r="Q19" s="36">
        <f t="shared" si="1"/>
        <v>0.745</v>
      </c>
      <c r="R19" s="36">
        <f t="shared" si="5"/>
        <v>0.65</v>
      </c>
      <c r="S19" s="36">
        <f t="shared" si="5"/>
        <v>0.5650000000000001</v>
      </c>
      <c r="T19" s="36">
        <f t="shared" si="5"/>
        <v>0.48999999999999994</v>
      </c>
      <c r="U19" s="36">
        <f t="shared" si="5"/>
        <v>0.42499999999999993</v>
      </c>
      <c r="V19" s="36">
        <f t="shared" si="5"/>
        <v>0.37</v>
      </c>
      <c r="W19" s="36">
        <f t="shared" si="5"/>
        <v>0.32499999999999996</v>
      </c>
      <c r="X19" s="36">
        <f t="shared" si="5"/>
        <v>0.29</v>
      </c>
      <c r="Y19" s="36">
        <f t="shared" si="5"/>
        <v>0.26499999999999996</v>
      </c>
      <c r="Z19" s="36">
        <f t="shared" si="5"/>
        <v>0.24999999999999997</v>
      </c>
      <c r="AA19" s="36">
        <f t="shared" si="5"/>
        <v>0.24499999999999997</v>
      </c>
      <c r="AB19" s="36">
        <f t="shared" si="5"/>
        <v>0.24999999999999997</v>
      </c>
      <c r="AC19" s="36">
        <f t="shared" si="5"/>
        <v>0.26499999999999996</v>
      </c>
      <c r="AD19" s="36">
        <f t="shared" si="5"/>
        <v>0.29</v>
      </c>
      <c r="AE19" s="36">
        <f t="shared" si="5"/>
        <v>0.32499999999999996</v>
      </c>
      <c r="AF19" s="36">
        <f t="shared" si="5"/>
        <v>0.37</v>
      </c>
      <c r="AG19" s="36">
        <f t="shared" si="4"/>
        <v>0.42499999999999993</v>
      </c>
      <c r="AH19" s="36">
        <f t="shared" si="4"/>
        <v>0.48999999999999994</v>
      </c>
      <c r="AI19" s="36">
        <f t="shared" si="4"/>
        <v>0.5650000000000001</v>
      </c>
      <c r="AJ19" s="36">
        <f t="shared" si="4"/>
        <v>0.65</v>
      </c>
      <c r="AK19" s="36">
        <f t="shared" si="4"/>
        <v>0.745</v>
      </c>
    </row>
    <row r="20" spans="16:37" ht="12.75">
      <c r="P20" s="35">
        <v>0.8</v>
      </c>
      <c r="Q20" s="36">
        <f t="shared" si="1"/>
        <v>0.8200000000000001</v>
      </c>
      <c r="R20" s="36">
        <f t="shared" si="5"/>
        <v>0.7250000000000001</v>
      </c>
      <c r="S20" s="36">
        <f t="shared" si="5"/>
        <v>0.6400000000000001</v>
      </c>
      <c r="T20" s="36">
        <f t="shared" si="5"/>
        <v>0.5650000000000001</v>
      </c>
      <c r="U20" s="36">
        <f t="shared" si="5"/>
        <v>0.5</v>
      </c>
      <c r="V20" s="36">
        <f t="shared" si="5"/>
        <v>0.44500000000000006</v>
      </c>
      <c r="W20" s="36">
        <f t="shared" si="5"/>
        <v>0.4000000000000001</v>
      </c>
      <c r="X20" s="36">
        <f t="shared" si="5"/>
        <v>0.36500000000000005</v>
      </c>
      <c r="Y20" s="36">
        <f t="shared" si="5"/>
        <v>0.3400000000000001</v>
      </c>
      <c r="Z20" s="36">
        <f t="shared" si="5"/>
        <v>0.32500000000000007</v>
      </c>
      <c r="AA20" s="36">
        <f t="shared" si="5"/>
        <v>0.32000000000000006</v>
      </c>
      <c r="AB20" s="36">
        <f t="shared" si="5"/>
        <v>0.32500000000000007</v>
      </c>
      <c r="AC20" s="36">
        <f t="shared" si="5"/>
        <v>0.3400000000000001</v>
      </c>
      <c r="AD20" s="36">
        <f t="shared" si="5"/>
        <v>0.36500000000000005</v>
      </c>
      <c r="AE20" s="36">
        <f t="shared" si="5"/>
        <v>0.4000000000000001</v>
      </c>
      <c r="AF20" s="36">
        <f t="shared" si="5"/>
        <v>0.44500000000000006</v>
      </c>
      <c r="AG20" s="36">
        <f t="shared" si="4"/>
        <v>0.5</v>
      </c>
      <c r="AH20" s="36">
        <f t="shared" si="4"/>
        <v>0.5650000000000001</v>
      </c>
      <c r="AI20" s="36">
        <f t="shared" si="4"/>
        <v>0.6400000000000001</v>
      </c>
      <c r="AJ20" s="36">
        <f t="shared" si="4"/>
        <v>0.7250000000000001</v>
      </c>
      <c r="AK20" s="36">
        <f t="shared" si="4"/>
        <v>0.8200000000000001</v>
      </c>
    </row>
    <row r="21" spans="16:37" ht="12.75">
      <c r="P21" s="35">
        <v>0.9</v>
      </c>
      <c r="Q21" s="36">
        <f t="shared" si="1"/>
        <v>0.905</v>
      </c>
      <c r="R21" s="36">
        <f t="shared" si="5"/>
        <v>0.81</v>
      </c>
      <c r="S21" s="36">
        <f t="shared" si="5"/>
        <v>0.7250000000000001</v>
      </c>
      <c r="T21" s="36">
        <f t="shared" si="5"/>
        <v>0.65</v>
      </c>
      <c r="U21" s="36">
        <f t="shared" si="5"/>
        <v>0.585</v>
      </c>
      <c r="V21" s="36">
        <f t="shared" si="5"/>
        <v>0.53</v>
      </c>
      <c r="W21" s="36">
        <f t="shared" si="5"/>
        <v>0.48500000000000004</v>
      </c>
      <c r="X21" s="36">
        <f t="shared" si="5"/>
        <v>0.45</v>
      </c>
      <c r="Y21" s="36">
        <f t="shared" si="5"/>
        <v>0.42500000000000004</v>
      </c>
      <c r="Z21" s="36">
        <f t="shared" si="5"/>
        <v>0.41000000000000003</v>
      </c>
      <c r="AA21" s="36">
        <f t="shared" si="5"/>
        <v>0.405</v>
      </c>
      <c r="AB21" s="36">
        <f t="shared" si="5"/>
        <v>0.41000000000000003</v>
      </c>
      <c r="AC21" s="36">
        <f t="shared" si="5"/>
        <v>0.42500000000000004</v>
      </c>
      <c r="AD21" s="36">
        <f t="shared" si="5"/>
        <v>0.45</v>
      </c>
      <c r="AE21" s="36">
        <f t="shared" si="5"/>
        <v>0.48500000000000004</v>
      </c>
      <c r="AF21" s="36">
        <f t="shared" si="5"/>
        <v>0.53</v>
      </c>
      <c r="AG21" s="36">
        <f t="shared" si="4"/>
        <v>0.585</v>
      </c>
      <c r="AH21" s="36">
        <f t="shared" si="4"/>
        <v>0.65</v>
      </c>
      <c r="AI21" s="36">
        <f t="shared" si="4"/>
        <v>0.7250000000000001</v>
      </c>
      <c r="AJ21" s="36">
        <f t="shared" si="4"/>
        <v>0.81</v>
      </c>
      <c r="AK21" s="36">
        <f t="shared" si="4"/>
        <v>0.905</v>
      </c>
    </row>
    <row r="22" spans="16:37" ht="12.75">
      <c r="P22" s="35">
        <v>1</v>
      </c>
      <c r="Q22" s="36">
        <f t="shared" si="1"/>
        <v>1</v>
      </c>
      <c r="R22" s="36">
        <f t="shared" si="5"/>
        <v>0.905</v>
      </c>
      <c r="S22" s="36">
        <f t="shared" si="5"/>
        <v>0.8200000000000001</v>
      </c>
      <c r="T22" s="36">
        <f t="shared" si="5"/>
        <v>0.745</v>
      </c>
      <c r="U22" s="36">
        <f t="shared" si="5"/>
        <v>0.6799999999999999</v>
      </c>
      <c r="V22" s="36">
        <f t="shared" si="5"/>
        <v>0.625</v>
      </c>
      <c r="W22" s="36">
        <f t="shared" si="5"/>
        <v>0.5800000000000001</v>
      </c>
      <c r="X22" s="36">
        <f t="shared" si="5"/>
        <v>0.545</v>
      </c>
      <c r="Y22" s="36">
        <f t="shared" si="5"/>
        <v>0.52</v>
      </c>
      <c r="Z22" s="36">
        <f t="shared" si="5"/>
        <v>0.505</v>
      </c>
      <c r="AA22" s="36">
        <f t="shared" si="5"/>
        <v>0.5</v>
      </c>
      <c r="AB22" s="36">
        <f t="shared" si="5"/>
        <v>0.505</v>
      </c>
      <c r="AC22" s="36">
        <f t="shared" si="5"/>
        <v>0.52</v>
      </c>
      <c r="AD22" s="36">
        <f t="shared" si="5"/>
        <v>0.545</v>
      </c>
      <c r="AE22" s="36">
        <f t="shared" si="5"/>
        <v>0.5800000000000001</v>
      </c>
      <c r="AF22" s="36">
        <f t="shared" si="5"/>
        <v>0.625</v>
      </c>
      <c r="AG22" s="36">
        <f t="shared" si="4"/>
        <v>0.6799999999999999</v>
      </c>
      <c r="AH22" s="36">
        <f t="shared" si="4"/>
        <v>0.745</v>
      </c>
      <c r="AI22" s="36">
        <f t="shared" si="4"/>
        <v>0.8200000000000001</v>
      </c>
      <c r="AJ22" s="36">
        <f t="shared" si="4"/>
        <v>0.905</v>
      </c>
      <c r="AK22" s="36">
        <f t="shared" si="4"/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4"/>
  <sheetViews>
    <sheetView zoomScalePageLayoutView="0" workbookViewId="0" topLeftCell="D16">
      <selection activeCell="F1" sqref="F1"/>
    </sheetView>
  </sheetViews>
  <sheetFormatPr defaultColWidth="9.00390625" defaultRowHeight="12.75"/>
  <cols>
    <col min="1" max="1" width="7.625" style="0" customWidth="1"/>
    <col min="2" max="3" width="7.00390625" style="0" customWidth="1"/>
    <col min="4" max="5" width="5.625" style="0" customWidth="1"/>
    <col min="6" max="6" width="6.25390625" style="0" customWidth="1"/>
    <col min="7" max="7" width="8.375" style="0" customWidth="1"/>
    <col min="8" max="8" width="4.00390625" style="0" customWidth="1"/>
  </cols>
  <sheetData>
    <row r="1" spans="1:8" ht="12.75">
      <c r="A1" s="24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 ht="12.75">
      <c r="A2" s="26">
        <v>-9</v>
      </c>
      <c r="B2" s="27">
        <f aca="true" t="shared" si="0" ref="B2:B10">-1/16*POWER(A2+5,2)+2</f>
        <v>1</v>
      </c>
      <c r="C2" s="27"/>
      <c r="D2" s="27">
        <f aca="true" t="shared" si="1" ref="D2:D10">1/4*POWER(A2+5,2)-3</f>
        <v>1</v>
      </c>
      <c r="E2" s="27"/>
      <c r="F2" s="27">
        <f>-POWER(A2+7,2)+5</f>
        <v>1</v>
      </c>
      <c r="G2" s="27"/>
      <c r="H2" s="27"/>
    </row>
    <row r="3" spans="1:8" ht="12.75">
      <c r="A3" s="26">
        <f>A2+1</f>
        <v>-8</v>
      </c>
      <c r="B3" s="27">
        <f t="shared" si="0"/>
        <v>1.4375</v>
      </c>
      <c r="C3" s="27"/>
      <c r="D3" s="27">
        <f t="shared" si="1"/>
        <v>-0.75</v>
      </c>
      <c r="E3" s="27"/>
      <c r="F3" s="27">
        <f>-POWER(A3+7,2)+5</f>
        <v>4</v>
      </c>
      <c r="G3" s="27"/>
      <c r="H3" s="27"/>
    </row>
    <row r="4" spans="1:8" ht="12.75">
      <c r="A4" s="26">
        <f aca="true" t="shared" si="2" ref="A4:A20">A3+1</f>
        <v>-7</v>
      </c>
      <c r="B4" s="27">
        <f t="shared" si="0"/>
        <v>1.75</v>
      </c>
      <c r="C4" s="27"/>
      <c r="D4" s="27">
        <f t="shared" si="1"/>
        <v>-2</v>
      </c>
      <c r="E4" s="27"/>
      <c r="F4" s="27">
        <f>-POWER(A4+7,2)+5</f>
        <v>5</v>
      </c>
      <c r="G4" s="27"/>
      <c r="H4" s="27"/>
    </row>
    <row r="5" spans="1:8" ht="12.75">
      <c r="A5" s="26">
        <f t="shared" si="2"/>
        <v>-6</v>
      </c>
      <c r="B5" s="27">
        <f t="shared" si="0"/>
        <v>1.9375</v>
      </c>
      <c r="C5" s="27"/>
      <c r="D5" s="27">
        <f t="shared" si="1"/>
        <v>-2.75</v>
      </c>
      <c r="E5" s="27"/>
      <c r="F5" s="27">
        <f>-POWER(A5+7,2)+5</f>
        <v>4</v>
      </c>
      <c r="G5" s="27"/>
      <c r="H5" s="27"/>
    </row>
    <row r="6" spans="1:8" ht="12.75">
      <c r="A6" s="26">
        <f t="shared" si="2"/>
        <v>-5</v>
      </c>
      <c r="B6" s="27">
        <f t="shared" si="0"/>
        <v>2</v>
      </c>
      <c r="C6" s="27"/>
      <c r="D6" s="27">
        <f t="shared" si="1"/>
        <v>-3</v>
      </c>
      <c r="E6" s="27"/>
      <c r="F6" s="27"/>
      <c r="G6" s="27"/>
      <c r="H6" s="27"/>
    </row>
    <row r="7" spans="1:8" ht="12.75">
      <c r="A7" s="26">
        <f t="shared" si="2"/>
        <v>-4</v>
      </c>
      <c r="B7" s="27">
        <f t="shared" si="0"/>
        <v>1.9375</v>
      </c>
      <c r="C7" s="27"/>
      <c r="D7" s="27">
        <f t="shared" si="1"/>
        <v>-2.75</v>
      </c>
      <c r="E7" s="27"/>
      <c r="F7" s="27"/>
      <c r="G7" s="27"/>
      <c r="H7" s="27"/>
    </row>
    <row r="8" spans="1:8" ht="12.75">
      <c r="A8" s="26">
        <f t="shared" si="2"/>
        <v>-3</v>
      </c>
      <c r="B8" s="27">
        <f t="shared" si="0"/>
        <v>1.75</v>
      </c>
      <c r="C8" s="27"/>
      <c r="D8" s="27">
        <f t="shared" si="1"/>
        <v>-2</v>
      </c>
      <c r="E8" s="27"/>
      <c r="F8" s="27"/>
      <c r="G8" s="27"/>
      <c r="H8" s="27"/>
    </row>
    <row r="9" spans="1:8" ht="12.75">
      <c r="A9" s="26">
        <f t="shared" si="2"/>
        <v>-2</v>
      </c>
      <c r="B9" s="27">
        <f t="shared" si="0"/>
        <v>1.4375</v>
      </c>
      <c r="C9" s="27"/>
      <c r="D9" s="27">
        <f t="shared" si="1"/>
        <v>-0.75</v>
      </c>
      <c r="E9" s="27"/>
      <c r="F9" s="27"/>
      <c r="G9" s="27"/>
      <c r="H9" s="27"/>
    </row>
    <row r="10" spans="1:8" ht="12.75">
      <c r="A10" s="26">
        <f t="shared" si="2"/>
        <v>-1</v>
      </c>
      <c r="B10" s="27">
        <f t="shared" si="0"/>
        <v>1</v>
      </c>
      <c r="C10" s="27"/>
      <c r="D10" s="27">
        <f t="shared" si="1"/>
        <v>1</v>
      </c>
      <c r="E10" s="27"/>
      <c r="F10" s="27"/>
      <c r="G10" s="27"/>
      <c r="H10" s="27">
        <f>-0.5*POWER(A10,2)+1.5</f>
        <v>1</v>
      </c>
    </row>
    <row r="11" spans="1:8" ht="12.75">
      <c r="A11" s="26">
        <f t="shared" si="2"/>
        <v>0</v>
      </c>
      <c r="B11" s="27"/>
      <c r="C11" s="27"/>
      <c r="D11" s="27"/>
      <c r="E11" s="27"/>
      <c r="F11" s="27"/>
      <c r="G11" s="27"/>
      <c r="H11" s="27">
        <f>-0.5*POWER(A11,2)+1.5</f>
        <v>1.5</v>
      </c>
    </row>
    <row r="12" spans="1:8" ht="12.75">
      <c r="A12" s="26">
        <f t="shared" si="2"/>
        <v>1</v>
      </c>
      <c r="B12" s="27"/>
      <c r="C12" s="27">
        <f aca="true" t="shared" si="3" ref="C12:C20">-1/16*POWER(A12-5,2)+2</f>
        <v>1</v>
      </c>
      <c r="D12" s="27"/>
      <c r="E12" s="27">
        <f aca="true" t="shared" si="4" ref="E12:E20">1/4*POWER(A12-5,2)-3</f>
        <v>1</v>
      </c>
      <c r="F12" s="27"/>
      <c r="G12" s="27"/>
      <c r="H12" s="27">
        <f>-0.5*POWER(A12,2)+1.5</f>
        <v>1</v>
      </c>
    </row>
    <row r="13" spans="1:8" ht="12.75">
      <c r="A13" s="26">
        <f t="shared" si="2"/>
        <v>2</v>
      </c>
      <c r="B13" s="27"/>
      <c r="C13" s="27">
        <f t="shared" si="3"/>
        <v>1.4375</v>
      </c>
      <c r="D13" s="27"/>
      <c r="E13" s="27">
        <f t="shared" si="4"/>
        <v>-0.75</v>
      </c>
      <c r="F13" s="27"/>
      <c r="G13" s="27"/>
      <c r="H13" s="27"/>
    </row>
    <row r="14" spans="1:8" ht="12.75">
      <c r="A14" s="26">
        <f t="shared" si="2"/>
        <v>3</v>
      </c>
      <c r="B14" s="27"/>
      <c r="C14" s="27">
        <f t="shared" si="3"/>
        <v>1.75</v>
      </c>
      <c r="D14" s="27"/>
      <c r="E14" s="27">
        <f t="shared" si="4"/>
        <v>-2</v>
      </c>
      <c r="F14" s="27"/>
      <c r="G14" s="27"/>
      <c r="H14" s="27"/>
    </row>
    <row r="15" spans="1:8" ht="12.75">
      <c r="A15" s="26">
        <f t="shared" si="2"/>
        <v>4</v>
      </c>
      <c r="B15" s="27"/>
      <c r="C15" s="27">
        <f t="shared" si="3"/>
        <v>1.9375</v>
      </c>
      <c r="D15" s="27"/>
      <c r="E15" s="27">
        <f t="shared" si="4"/>
        <v>-2.75</v>
      </c>
      <c r="F15" s="27"/>
      <c r="G15" s="27"/>
      <c r="H15" s="27"/>
    </row>
    <row r="16" spans="1:8" ht="12.75">
      <c r="A16" s="26">
        <f t="shared" si="2"/>
        <v>5</v>
      </c>
      <c r="B16" s="27"/>
      <c r="C16" s="27">
        <f t="shared" si="3"/>
        <v>2</v>
      </c>
      <c r="D16" s="27"/>
      <c r="E16" s="27">
        <f t="shared" si="4"/>
        <v>-3</v>
      </c>
      <c r="F16" s="27"/>
      <c r="G16" s="27"/>
      <c r="H16" s="27"/>
    </row>
    <row r="17" spans="1:8" ht="12.75">
      <c r="A17" s="26">
        <f t="shared" si="2"/>
        <v>6</v>
      </c>
      <c r="B17" s="27"/>
      <c r="C17" s="27">
        <f t="shared" si="3"/>
        <v>1.9375</v>
      </c>
      <c r="D17" s="27"/>
      <c r="E17" s="27">
        <f t="shared" si="4"/>
        <v>-2.75</v>
      </c>
      <c r="F17" s="27"/>
      <c r="G17" s="27">
        <f>-POWER(A17-7,2)+5</f>
        <v>4</v>
      </c>
      <c r="H17" s="27"/>
    </row>
    <row r="18" spans="1:8" ht="12.75">
      <c r="A18" s="26">
        <f t="shared" si="2"/>
        <v>7</v>
      </c>
      <c r="B18" s="27"/>
      <c r="C18" s="27">
        <f t="shared" si="3"/>
        <v>1.75</v>
      </c>
      <c r="D18" s="27"/>
      <c r="E18" s="27">
        <f t="shared" si="4"/>
        <v>-2</v>
      </c>
      <c r="F18" s="27"/>
      <c r="G18" s="27">
        <f>-POWER(A18-7,2)+5</f>
        <v>5</v>
      </c>
      <c r="H18" s="27"/>
    </row>
    <row r="19" spans="1:8" ht="12.75">
      <c r="A19" s="26">
        <f t="shared" si="2"/>
        <v>8</v>
      </c>
      <c r="B19" s="27"/>
      <c r="C19" s="27">
        <f t="shared" si="3"/>
        <v>1.4375</v>
      </c>
      <c r="D19" s="27"/>
      <c r="E19" s="27">
        <f t="shared" si="4"/>
        <v>-0.75</v>
      </c>
      <c r="F19" s="27"/>
      <c r="G19" s="27">
        <f>-POWER(A19-7,2)+5</f>
        <v>4</v>
      </c>
      <c r="H19" s="27"/>
    </row>
    <row r="20" spans="1:8" ht="13.5" thickBot="1">
      <c r="A20" s="28">
        <f t="shared" si="2"/>
        <v>9</v>
      </c>
      <c r="B20" s="29"/>
      <c r="C20" s="29">
        <f t="shared" si="3"/>
        <v>1</v>
      </c>
      <c r="D20" s="29"/>
      <c r="E20" s="29">
        <f t="shared" si="4"/>
        <v>1</v>
      </c>
      <c r="F20" s="29"/>
      <c r="G20" s="29">
        <f>-POWER(A20-7,2)+5</f>
        <v>1</v>
      </c>
      <c r="H20" s="29"/>
    </row>
    <row r="22" ht="12.75">
      <c r="D22" s="30"/>
    </row>
    <row r="23" spans="1:7" ht="12.75">
      <c r="A23" s="31" t="s">
        <v>14</v>
      </c>
      <c r="B23" s="31" t="s">
        <v>16</v>
      </c>
      <c r="C23" s="31" t="s">
        <v>23</v>
      </c>
      <c r="D23" s="31" t="s">
        <v>24</v>
      </c>
      <c r="E23" s="31" t="s">
        <v>25</v>
      </c>
      <c r="F23" s="31" t="s">
        <v>26</v>
      </c>
      <c r="G23" s="31" t="s">
        <v>27</v>
      </c>
    </row>
    <row r="24" spans="1:7" ht="12.75">
      <c r="A24" s="32">
        <v>-12</v>
      </c>
      <c r="B24" s="33">
        <f>-1/18*POWER(A24,2)+12</f>
        <v>4</v>
      </c>
      <c r="C24" s="33"/>
      <c r="D24" s="33">
        <f>-1/8*POWER(A24+8,2)+6</f>
        <v>4</v>
      </c>
      <c r="E24" s="33"/>
      <c r="F24" s="33"/>
      <c r="G24" s="33"/>
    </row>
    <row r="25" spans="1:7" ht="12.75">
      <c r="A25" s="32">
        <f>A24+0.1</f>
        <v>-11.9</v>
      </c>
      <c r="B25" s="34">
        <f aca="true" t="shared" si="5" ref="B25:B88">-1/18*POWER(A25,2)+12</f>
        <v>4.132777777777777</v>
      </c>
      <c r="C25" s="34"/>
      <c r="D25" s="34">
        <f aca="true" t="shared" si="6" ref="D25:D88">-1/8*POWER(A25+8,2)+6</f>
        <v>4.09875</v>
      </c>
      <c r="E25" s="34"/>
      <c r="F25" s="34"/>
      <c r="G25" s="34"/>
    </row>
    <row r="26" spans="1:7" ht="12.75">
      <c r="A26" s="32">
        <f aca="true" t="shared" si="7" ref="A26:A89">A25+0.1</f>
        <v>-11.8</v>
      </c>
      <c r="B26" s="34">
        <f t="shared" si="5"/>
        <v>4.264444444444444</v>
      </c>
      <c r="C26" s="34"/>
      <c r="D26" s="34">
        <f t="shared" si="6"/>
        <v>4.194999999999999</v>
      </c>
      <c r="E26" s="34"/>
      <c r="F26" s="34"/>
      <c r="G26" s="34"/>
    </row>
    <row r="27" spans="1:7" ht="12.75">
      <c r="A27" s="32">
        <f t="shared" si="7"/>
        <v>-11.700000000000001</v>
      </c>
      <c r="B27" s="34">
        <f t="shared" si="5"/>
        <v>4.395</v>
      </c>
      <c r="C27" s="34"/>
      <c r="D27" s="34">
        <f t="shared" si="6"/>
        <v>4.2887499999999985</v>
      </c>
      <c r="E27" s="34"/>
      <c r="F27" s="34"/>
      <c r="G27" s="34"/>
    </row>
    <row r="28" spans="1:7" ht="12.75">
      <c r="A28" s="32">
        <f t="shared" si="7"/>
        <v>-11.600000000000001</v>
      </c>
      <c r="B28" s="34">
        <f t="shared" si="5"/>
        <v>4.524444444444443</v>
      </c>
      <c r="C28" s="34"/>
      <c r="D28" s="34">
        <f t="shared" si="6"/>
        <v>4.379999999999999</v>
      </c>
      <c r="E28" s="34"/>
      <c r="F28" s="34"/>
      <c r="G28" s="34"/>
    </row>
    <row r="29" spans="1:7" ht="12.75">
      <c r="A29" s="32">
        <f t="shared" si="7"/>
        <v>-11.500000000000002</v>
      </c>
      <c r="B29" s="34">
        <f t="shared" si="5"/>
        <v>4.652777777777777</v>
      </c>
      <c r="C29" s="34"/>
      <c r="D29" s="34">
        <f t="shared" si="6"/>
        <v>4.468749999999998</v>
      </c>
      <c r="E29" s="34"/>
      <c r="F29" s="34"/>
      <c r="G29" s="34"/>
    </row>
    <row r="30" spans="1:7" ht="12.75">
      <c r="A30" s="32">
        <f t="shared" si="7"/>
        <v>-11.400000000000002</v>
      </c>
      <c r="B30" s="34">
        <f t="shared" si="5"/>
        <v>4.7799999999999985</v>
      </c>
      <c r="C30" s="34"/>
      <c r="D30" s="34">
        <f t="shared" si="6"/>
        <v>4.554999999999998</v>
      </c>
      <c r="E30" s="34"/>
      <c r="F30" s="34"/>
      <c r="G30" s="34"/>
    </row>
    <row r="31" spans="1:7" ht="12.75">
      <c r="A31" s="32">
        <f t="shared" si="7"/>
        <v>-11.300000000000002</v>
      </c>
      <c r="B31" s="34">
        <f t="shared" si="5"/>
        <v>4.906111111111109</v>
      </c>
      <c r="C31" s="34"/>
      <c r="D31" s="34">
        <f t="shared" si="6"/>
        <v>4.638749999999998</v>
      </c>
      <c r="E31" s="34"/>
      <c r="F31" s="34"/>
      <c r="G31" s="34"/>
    </row>
    <row r="32" spans="1:7" ht="12.75">
      <c r="A32" s="32">
        <f t="shared" si="7"/>
        <v>-11.200000000000003</v>
      </c>
      <c r="B32" s="34">
        <f t="shared" si="5"/>
        <v>5.031111111111108</v>
      </c>
      <c r="C32" s="34"/>
      <c r="D32" s="34">
        <f t="shared" si="6"/>
        <v>4.719999999999998</v>
      </c>
      <c r="E32" s="34"/>
      <c r="F32" s="34"/>
      <c r="G32" s="34"/>
    </row>
    <row r="33" spans="1:7" ht="12.75">
      <c r="A33" s="32">
        <f t="shared" si="7"/>
        <v>-11.100000000000003</v>
      </c>
      <c r="B33" s="34">
        <f t="shared" si="5"/>
        <v>5.154999999999997</v>
      </c>
      <c r="C33" s="34"/>
      <c r="D33" s="34">
        <f t="shared" si="6"/>
        <v>4.798749999999997</v>
      </c>
      <c r="E33" s="34"/>
      <c r="F33" s="34"/>
      <c r="G33" s="34"/>
    </row>
    <row r="34" spans="1:7" ht="12.75">
      <c r="A34" s="32">
        <f t="shared" si="7"/>
        <v>-11.000000000000004</v>
      </c>
      <c r="B34" s="34">
        <f t="shared" si="5"/>
        <v>5.277777777777773</v>
      </c>
      <c r="C34" s="34"/>
      <c r="D34" s="34">
        <f t="shared" si="6"/>
        <v>4.874999999999997</v>
      </c>
      <c r="E34" s="34"/>
      <c r="F34" s="34"/>
      <c r="G34" s="34"/>
    </row>
    <row r="35" spans="1:7" ht="12.75">
      <c r="A35" s="32">
        <f t="shared" si="7"/>
        <v>-10.900000000000004</v>
      </c>
      <c r="B35" s="34">
        <f t="shared" si="5"/>
        <v>5.39944444444444</v>
      </c>
      <c r="C35" s="34"/>
      <c r="D35" s="34">
        <f t="shared" si="6"/>
        <v>4.948749999999997</v>
      </c>
      <c r="E35" s="34"/>
      <c r="F35" s="34"/>
      <c r="G35" s="34"/>
    </row>
    <row r="36" spans="1:7" ht="12.75">
      <c r="A36" s="32">
        <f t="shared" si="7"/>
        <v>-10.800000000000004</v>
      </c>
      <c r="B36" s="34">
        <f t="shared" si="5"/>
        <v>5.519999999999996</v>
      </c>
      <c r="C36" s="34"/>
      <c r="D36" s="34">
        <f t="shared" si="6"/>
        <v>5.019999999999997</v>
      </c>
      <c r="E36" s="34"/>
      <c r="F36" s="34"/>
      <c r="G36" s="34"/>
    </row>
    <row r="37" spans="1:7" ht="12.75">
      <c r="A37" s="32">
        <f t="shared" si="7"/>
        <v>-10.700000000000005</v>
      </c>
      <c r="B37" s="34">
        <f t="shared" si="5"/>
        <v>5.63944444444444</v>
      </c>
      <c r="C37" s="34"/>
      <c r="D37" s="34">
        <f t="shared" si="6"/>
        <v>5.0887499999999966</v>
      </c>
      <c r="E37" s="34"/>
      <c r="F37" s="34"/>
      <c r="G37" s="34"/>
    </row>
    <row r="38" spans="1:7" ht="12.75">
      <c r="A38" s="32">
        <f t="shared" si="7"/>
        <v>-10.600000000000005</v>
      </c>
      <c r="B38" s="34">
        <f t="shared" si="5"/>
        <v>5.757777777777773</v>
      </c>
      <c r="C38" s="34"/>
      <c r="D38" s="34">
        <f t="shared" si="6"/>
        <v>5.154999999999997</v>
      </c>
      <c r="E38" s="34"/>
      <c r="F38" s="34"/>
      <c r="G38" s="34"/>
    </row>
    <row r="39" spans="1:7" ht="12.75">
      <c r="A39" s="32">
        <f t="shared" si="7"/>
        <v>-10.500000000000005</v>
      </c>
      <c r="B39" s="34">
        <f t="shared" si="5"/>
        <v>5.874999999999994</v>
      </c>
      <c r="C39" s="34"/>
      <c r="D39" s="34">
        <f t="shared" si="6"/>
        <v>5.2187499999999964</v>
      </c>
      <c r="E39" s="34"/>
      <c r="F39" s="34"/>
      <c r="G39" s="34"/>
    </row>
    <row r="40" spans="1:7" ht="12.75">
      <c r="A40" s="32">
        <f t="shared" si="7"/>
        <v>-10.400000000000006</v>
      </c>
      <c r="B40" s="34">
        <f t="shared" si="5"/>
        <v>5.991111111111104</v>
      </c>
      <c r="C40" s="34"/>
      <c r="D40" s="34">
        <f t="shared" si="6"/>
        <v>5.279999999999997</v>
      </c>
      <c r="E40" s="34"/>
      <c r="F40" s="34"/>
      <c r="G40" s="34"/>
    </row>
    <row r="41" spans="1:7" ht="12.75">
      <c r="A41" s="32">
        <f t="shared" si="7"/>
        <v>-10.300000000000006</v>
      </c>
      <c r="B41" s="34">
        <f t="shared" si="5"/>
        <v>6.106111111111104</v>
      </c>
      <c r="C41" s="34"/>
      <c r="D41" s="34">
        <f t="shared" si="6"/>
        <v>5.3387499999999966</v>
      </c>
      <c r="E41" s="34"/>
      <c r="F41" s="34"/>
      <c r="G41" s="34"/>
    </row>
    <row r="42" spans="1:7" ht="12.75">
      <c r="A42" s="32">
        <f t="shared" si="7"/>
        <v>-10.200000000000006</v>
      </c>
      <c r="B42" s="34">
        <f t="shared" si="5"/>
        <v>6.219999999999993</v>
      </c>
      <c r="C42" s="34"/>
      <c r="D42" s="34">
        <f t="shared" si="6"/>
        <v>5.394999999999996</v>
      </c>
      <c r="E42" s="34"/>
      <c r="F42" s="34"/>
      <c r="G42" s="34"/>
    </row>
    <row r="43" spans="1:7" ht="12.75">
      <c r="A43" s="32">
        <f t="shared" si="7"/>
        <v>-10.100000000000007</v>
      </c>
      <c r="B43" s="34">
        <f t="shared" si="5"/>
        <v>6.33277777777777</v>
      </c>
      <c r="C43" s="34"/>
      <c r="D43" s="34">
        <f t="shared" si="6"/>
        <v>5.448749999999997</v>
      </c>
      <c r="E43" s="34"/>
      <c r="F43" s="34"/>
      <c r="G43" s="34"/>
    </row>
    <row r="44" spans="1:7" ht="12.75">
      <c r="A44" s="32">
        <f t="shared" si="7"/>
        <v>-10.000000000000007</v>
      </c>
      <c r="B44" s="34">
        <f t="shared" si="5"/>
        <v>6.444444444444437</v>
      </c>
      <c r="C44" s="34"/>
      <c r="D44" s="34">
        <f t="shared" si="6"/>
        <v>5.4999999999999964</v>
      </c>
      <c r="E44" s="34"/>
      <c r="F44" s="34"/>
      <c r="G44" s="34"/>
    </row>
    <row r="45" spans="1:7" ht="12.75">
      <c r="A45" s="32">
        <f t="shared" si="7"/>
        <v>-9.900000000000007</v>
      </c>
      <c r="B45" s="34">
        <f t="shared" si="5"/>
        <v>6.554999999999992</v>
      </c>
      <c r="C45" s="34"/>
      <c r="D45" s="34">
        <f t="shared" si="6"/>
        <v>5.5487499999999965</v>
      </c>
      <c r="E45" s="34"/>
      <c r="F45" s="34"/>
      <c r="G45" s="34"/>
    </row>
    <row r="46" spans="1:7" ht="12.75">
      <c r="A46" s="32">
        <f t="shared" si="7"/>
        <v>-9.800000000000008</v>
      </c>
      <c r="B46" s="34">
        <f t="shared" si="5"/>
        <v>6.664444444444436</v>
      </c>
      <c r="C46" s="34"/>
      <c r="D46" s="34">
        <f t="shared" si="6"/>
        <v>5.594999999999996</v>
      </c>
      <c r="E46" s="34"/>
      <c r="F46" s="34"/>
      <c r="G46" s="34"/>
    </row>
    <row r="47" spans="1:7" ht="12.75">
      <c r="A47" s="32">
        <f t="shared" si="7"/>
        <v>-9.700000000000008</v>
      </c>
      <c r="B47" s="34">
        <f t="shared" si="5"/>
        <v>6.772777777777769</v>
      </c>
      <c r="C47" s="34"/>
      <c r="D47" s="34">
        <f t="shared" si="6"/>
        <v>5.638749999999996</v>
      </c>
      <c r="E47" s="34"/>
      <c r="F47" s="34"/>
      <c r="G47" s="34"/>
    </row>
    <row r="48" spans="1:7" ht="12.75">
      <c r="A48" s="32">
        <f t="shared" si="7"/>
        <v>-9.600000000000009</v>
      </c>
      <c r="B48" s="34">
        <f t="shared" si="5"/>
        <v>6.879999999999991</v>
      </c>
      <c r="C48" s="34"/>
      <c r="D48" s="34">
        <f t="shared" si="6"/>
        <v>5.679999999999996</v>
      </c>
      <c r="E48" s="34"/>
      <c r="F48" s="34"/>
      <c r="G48" s="34"/>
    </row>
    <row r="49" spans="1:7" ht="12.75">
      <c r="A49" s="32">
        <f t="shared" si="7"/>
        <v>-9.500000000000009</v>
      </c>
      <c r="B49" s="34">
        <f t="shared" si="5"/>
        <v>6.986111111111102</v>
      </c>
      <c r="C49" s="34"/>
      <c r="D49" s="34">
        <f t="shared" si="6"/>
        <v>5.7187499999999964</v>
      </c>
      <c r="E49" s="34"/>
      <c r="F49" s="34"/>
      <c r="G49" s="34"/>
    </row>
    <row r="50" spans="1:7" ht="12.75">
      <c r="A50" s="32">
        <f t="shared" si="7"/>
        <v>-9.40000000000001</v>
      </c>
      <c r="B50" s="34">
        <f t="shared" si="5"/>
        <v>7.091111111111102</v>
      </c>
      <c r="C50" s="34"/>
      <c r="D50" s="34">
        <f t="shared" si="6"/>
        <v>5.754999999999996</v>
      </c>
      <c r="E50" s="34"/>
      <c r="F50" s="34"/>
      <c r="G50" s="34"/>
    </row>
    <row r="51" spans="1:7" ht="12.75">
      <c r="A51" s="32">
        <f t="shared" si="7"/>
        <v>-9.30000000000001</v>
      </c>
      <c r="B51" s="34">
        <f t="shared" si="5"/>
        <v>7.1949999999999905</v>
      </c>
      <c r="C51" s="34"/>
      <c r="D51" s="34">
        <f t="shared" si="6"/>
        <v>5.788749999999997</v>
      </c>
      <c r="E51" s="34"/>
      <c r="F51" s="34"/>
      <c r="G51" s="34"/>
    </row>
    <row r="52" spans="1:7" ht="12.75">
      <c r="A52" s="32">
        <f t="shared" si="7"/>
        <v>-9.20000000000001</v>
      </c>
      <c r="B52" s="34">
        <f t="shared" si="5"/>
        <v>7.2977777777777675</v>
      </c>
      <c r="C52" s="34"/>
      <c r="D52" s="34">
        <f t="shared" si="6"/>
        <v>5.819999999999997</v>
      </c>
      <c r="E52" s="34"/>
      <c r="F52" s="34"/>
      <c r="G52" s="34"/>
    </row>
    <row r="53" spans="1:7" ht="12.75">
      <c r="A53" s="32">
        <f t="shared" si="7"/>
        <v>-9.10000000000001</v>
      </c>
      <c r="B53" s="34">
        <f t="shared" si="5"/>
        <v>7.399444444444434</v>
      </c>
      <c r="C53" s="34"/>
      <c r="D53" s="34">
        <f t="shared" si="6"/>
        <v>5.848749999999997</v>
      </c>
      <c r="E53" s="34"/>
      <c r="F53" s="34"/>
      <c r="G53" s="34"/>
    </row>
    <row r="54" spans="1:7" ht="12.75">
      <c r="A54" s="32">
        <f t="shared" si="7"/>
        <v>-9.00000000000001</v>
      </c>
      <c r="B54" s="34">
        <f t="shared" si="5"/>
        <v>7.499999999999989</v>
      </c>
      <c r="C54" s="34"/>
      <c r="D54" s="34">
        <f t="shared" si="6"/>
        <v>5.874999999999997</v>
      </c>
      <c r="E54" s="34"/>
      <c r="F54" s="34"/>
      <c r="G54" s="34"/>
    </row>
    <row r="55" spans="1:7" ht="12.75">
      <c r="A55" s="32">
        <f t="shared" si="7"/>
        <v>-8.900000000000011</v>
      </c>
      <c r="B55" s="34">
        <f t="shared" si="5"/>
        <v>7.599444444444434</v>
      </c>
      <c r="C55" s="34"/>
      <c r="D55" s="34">
        <f t="shared" si="6"/>
        <v>5.898749999999998</v>
      </c>
      <c r="E55" s="34"/>
      <c r="F55" s="34"/>
      <c r="G55" s="34"/>
    </row>
    <row r="56" spans="1:7" ht="12.75">
      <c r="A56" s="32">
        <f t="shared" si="7"/>
        <v>-8.800000000000011</v>
      </c>
      <c r="B56" s="34">
        <f t="shared" si="5"/>
        <v>7.697777777777767</v>
      </c>
      <c r="C56" s="34"/>
      <c r="D56" s="34">
        <f t="shared" si="6"/>
        <v>5.919999999999998</v>
      </c>
      <c r="E56" s="34"/>
      <c r="F56" s="34"/>
      <c r="G56" s="34"/>
    </row>
    <row r="57" spans="1:7" ht="12.75">
      <c r="A57" s="32">
        <f t="shared" si="7"/>
        <v>-8.700000000000012</v>
      </c>
      <c r="B57" s="34">
        <f t="shared" si="5"/>
        <v>7.794999999999988</v>
      </c>
      <c r="C57" s="34"/>
      <c r="D57" s="34">
        <f t="shared" si="6"/>
        <v>5.938749999999998</v>
      </c>
      <c r="E57" s="34"/>
      <c r="F57" s="34"/>
      <c r="G57" s="34"/>
    </row>
    <row r="58" spans="1:7" ht="12.75">
      <c r="A58" s="32">
        <f t="shared" si="7"/>
        <v>-8.600000000000012</v>
      </c>
      <c r="B58" s="34">
        <f t="shared" si="5"/>
        <v>7.891111111111099</v>
      </c>
      <c r="C58" s="34"/>
      <c r="D58" s="34">
        <f t="shared" si="6"/>
        <v>5.954999999999998</v>
      </c>
      <c r="E58" s="34"/>
      <c r="F58" s="34"/>
      <c r="G58" s="34"/>
    </row>
    <row r="59" spans="1:7" ht="12.75">
      <c r="A59" s="32">
        <f t="shared" si="7"/>
        <v>-8.500000000000012</v>
      </c>
      <c r="B59" s="34">
        <f t="shared" si="5"/>
        <v>7.986111111111099</v>
      </c>
      <c r="C59" s="34"/>
      <c r="D59" s="34">
        <f t="shared" si="6"/>
        <v>5.968749999999998</v>
      </c>
      <c r="E59" s="34"/>
      <c r="F59" s="34"/>
      <c r="G59" s="34"/>
    </row>
    <row r="60" spans="1:7" ht="12.75">
      <c r="A60" s="32">
        <f t="shared" si="7"/>
        <v>-8.400000000000013</v>
      </c>
      <c r="B60" s="34">
        <f t="shared" si="5"/>
        <v>8.079999999999988</v>
      </c>
      <c r="C60" s="34"/>
      <c r="D60" s="34">
        <f t="shared" si="6"/>
        <v>5.979999999999999</v>
      </c>
      <c r="E60" s="34"/>
      <c r="F60" s="34"/>
      <c r="G60" s="34"/>
    </row>
    <row r="61" spans="1:7" ht="12.75">
      <c r="A61" s="32">
        <f t="shared" si="7"/>
        <v>-8.300000000000013</v>
      </c>
      <c r="B61" s="34">
        <f t="shared" si="5"/>
        <v>8.172777777777766</v>
      </c>
      <c r="C61" s="34"/>
      <c r="D61" s="34">
        <f t="shared" si="6"/>
        <v>5.988749999999999</v>
      </c>
      <c r="E61" s="34"/>
      <c r="F61" s="34"/>
      <c r="G61" s="34"/>
    </row>
    <row r="62" spans="1:7" ht="12.75">
      <c r="A62" s="32">
        <f t="shared" si="7"/>
        <v>-8.200000000000014</v>
      </c>
      <c r="B62" s="34">
        <f t="shared" si="5"/>
        <v>8.264444444444432</v>
      </c>
      <c r="C62" s="34"/>
      <c r="D62" s="34">
        <f t="shared" si="6"/>
        <v>5.994999999999999</v>
      </c>
      <c r="E62" s="34"/>
      <c r="F62" s="34"/>
      <c r="G62" s="34"/>
    </row>
    <row r="63" spans="1:7" ht="12.75">
      <c r="A63" s="32">
        <f t="shared" si="7"/>
        <v>-8.100000000000014</v>
      </c>
      <c r="B63" s="34">
        <f t="shared" si="5"/>
        <v>8.354999999999988</v>
      </c>
      <c r="C63" s="34"/>
      <c r="D63" s="34">
        <f t="shared" si="6"/>
        <v>5.998749999999999</v>
      </c>
      <c r="E63" s="34"/>
      <c r="F63" s="34"/>
      <c r="G63" s="34"/>
    </row>
    <row r="64" spans="1:7" ht="12.75">
      <c r="A64" s="32">
        <f t="shared" si="7"/>
        <v>-8.000000000000014</v>
      </c>
      <c r="B64" s="34">
        <f t="shared" si="5"/>
        <v>8.444444444444432</v>
      </c>
      <c r="C64" s="34"/>
      <c r="D64" s="34">
        <f t="shared" si="6"/>
        <v>6</v>
      </c>
      <c r="E64" s="34"/>
      <c r="F64" s="34"/>
      <c r="G64" s="34"/>
    </row>
    <row r="65" spans="1:7" ht="12.75">
      <c r="A65" s="32">
        <f t="shared" si="7"/>
        <v>-7.900000000000015</v>
      </c>
      <c r="B65" s="34">
        <f t="shared" si="5"/>
        <v>8.532777777777765</v>
      </c>
      <c r="C65" s="34"/>
      <c r="D65" s="34">
        <f t="shared" si="6"/>
        <v>5.99875</v>
      </c>
      <c r="E65" s="34"/>
      <c r="F65" s="34"/>
      <c r="G65" s="34"/>
    </row>
    <row r="66" spans="1:7" ht="12.75">
      <c r="A66" s="32">
        <f t="shared" si="7"/>
        <v>-7.800000000000015</v>
      </c>
      <c r="B66" s="34">
        <f t="shared" si="5"/>
        <v>8.619999999999987</v>
      </c>
      <c r="C66" s="34"/>
      <c r="D66" s="34">
        <f t="shared" si="6"/>
        <v>5.995000000000001</v>
      </c>
      <c r="E66" s="34"/>
      <c r="F66" s="34"/>
      <c r="G66" s="34"/>
    </row>
    <row r="67" spans="1:7" ht="12.75">
      <c r="A67" s="32">
        <f t="shared" si="7"/>
        <v>-7.700000000000015</v>
      </c>
      <c r="B67" s="34">
        <f t="shared" si="5"/>
        <v>8.706111111111099</v>
      </c>
      <c r="C67" s="34"/>
      <c r="D67" s="34">
        <f t="shared" si="6"/>
        <v>5.988750000000001</v>
      </c>
      <c r="E67" s="34"/>
      <c r="F67" s="34"/>
      <c r="G67" s="34"/>
    </row>
    <row r="68" spans="1:7" ht="12.75">
      <c r="A68" s="32">
        <f t="shared" si="7"/>
        <v>-7.600000000000016</v>
      </c>
      <c r="B68" s="34">
        <f t="shared" si="5"/>
        <v>8.791111111111098</v>
      </c>
      <c r="C68" s="34"/>
      <c r="D68" s="34">
        <f t="shared" si="6"/>
        <v>5.980000000000001</v>
      </c>
      <c r="E68" s="34"/>
      <c r="F68" s="34"/>
      <c r="G68" s="34"/>
    </row>
    <row r="69" spans="1:7" ht="12.75">
      <c r="A69" s="32">
        <f t="shared" si="7"/>
        <v>-7.500000000000016</v>
      </c>
      <c r="B69" s="34">
        <f t="shared" si="5"/>
        <v>8.874999999999986</v>
      </c>
      <c r="C69" s="34"/>
      <c r="D69" s="34">
        <f t="shared" si="6"/>
        <v>5.968750000000002</v>
      </c>
      <c r="E69" s="34"/>
      <c r="F69" s="34"/>
      <c r="G69" s="34"/>
    </row>
    <row r="70" spans="1:7" ht="12.75">
      <c r="A70" s="32">
        <f t="shared" si="7"/>
        <v>-7.400000000000016</v>
      </c>
      <c r="B70" s="34">
        <f t="shared" si="5"/>
        <v>8.957777777777764</v>
      </c>
      <c r="C70" s="34"/>
      <c r="D70" s="34">
        <f t="shared" si="6"/>
        <v>5.955000000000003</v>
      </c>
      <c r="E70" s="34"/>
      <c r="F70" s="34"/>
      <c r="G70" s="34"/>
    </row>
    <row r="71" spans="1:7" ht="12.75">
      <c r="A71" s="32">
        <f t="shared" si="7"/>
        <v>-7.300000000000017</v>
      </c>
      <c r="B71" s="34">
        <f t="shared" si="5"/>
        <v>9.039444444444431</v>
      </c>
      <c r="C71" s="34"/>
      <c r="D71" s="34">
        <f t="shared" si="6"/>
        <v>5.938750000000003</v>
      </c>
      <c r="E71" s="34"/>
      <c r="F71" s="34"/>
      <c r="G71" s="34"/>
    </row>
    <row r="72" spans="1:7" ht="12.75">
      <c r="A72" s="32">
        <f t="shared" si="7"/>
        <v>-7.200000000000017</v>
      </c>
      <c r="B72" s="34">
        <f t="shared" si="5"/>
        <v>9.119999999999987</v>
      </c>
      <c r="C72" s="34"/>
      <c r="D72" s="34">
        <f t="shared" si="6"/>
        <v>5.9200000000000035</v>
      </c>
      <c r="E72" s="34"/>
      <c r="F72" s="34"/>
      <c r="G72" s="34"/>
    </row>
    <row r="73" spans="1:7" ht="12.75">
      <c r="A73" s="32">
        <f t="shared" si="7"/>
        <v>-7.100000000000017</v>
      </c>
      <c r="B73" s="34">
        <f t="shared" si="5"/>
        <v>9.199444444444431</v>
      </c>
      <c r="C73" s="34"/>
      <c r="D73" s="34">
        <f t="shared" si="6"/>
        <v>5.898750000000004</v>
      </c>
      <c r="E73" s="34"/>
      <c r="F73" s="34"/>
      <c r="G73" s="34"/>
    </row>
    <row r="74" spans="1:7" ht="12.75">
      <c r="A74" s="32">
        <f t="shared" si="7"/>
        <v>-7.000000000000018</v>
      </c>
      <c r="B74" s="34">
        <f t="shared" si="5"/>
        <v>9.277777777777764</v>
      </c>
      <c r="C74" s="34"/>
      <c r="D74" s="34">
        <f t="shared" si="6"/>
        <v>5.875000000000004</v>
      </c>
      <c r="E74" s="34"/>
      <c r="F74" s="34"/>
      <c r="G74" s="34"/>
    </row>
    <row r="75" spans="1:7" ht="12.75">
      <c r="A75" s="32">
        <f t="shared" si="7"/>
        <v>-6.900000000000018</v>
      </c>
      <c r="B75" s="34">
        <f t="shared" si="5"/>
        <v>9.354999999999986</v>
      </c>
      <c r="C75" s="34"/>
      <c r="D75" s="34">
        <f t="shared" si="6"/>
        <v>5.848750000000005</v>
      </c>
      <c r="E75" s="34"/>
      <c r="F75" s="34"/>
      <c r="G75" s="34"/>
    </row>
    <row r="76" spans="1:7" ht="12.75">
      <c r="A76" s="32">
        <f t="shared" si="7"/>
        <v>-6.8000000000000185</v>
      </c>
      <c r="B76" s="34">
        <f t="shared" si="5"/>
        <v>9.431111111111097</v>
      </c>
      <c r="C76" s="34"/>
      <c r="D76" s="34">
        <f t="shared" si="6"/>
        <v>5.820000000000006</v>
      </c>
      <c r="E76" s="34"/>
      <c r="F76" s="34"/>
      <c r="G76" s="34"/>
    </row>
    <row r="77" spans="1:7" ht="12.75">
      <c r="A77" s="32">
        <f t="shared" si="7"/>
        <v>-6.700000000000019</v>
      </c>
      <c r="B77" s="34">
        <f t="shared" si="5"/>
        <v>9.506111111111098</v>
      </c>
      <c r="C77" s="34"/>
      <c r="D77" s="34">
        <f t="shared" si="6"/>
        <v>5.7887500000000065</v>
      </c>
      <c r="E77" s="34"/>
      <c r="F77" s="34"/>
      <c r="G77" s="34"/>
    </row>
    <row r="78" spans="1:7" ht="12.75">
      <c r="A78" s="32">
        <f t="shared" si="7"/>
        <v>-6.600000000000019</v>
      </c>
      <c r="B78" s="34">
        <f t="shared" si="5"/>
        <v>9.579999999999986</v>
      </c>
      <c r="C78" s="34"/>
      <c r="D78" s="34">
        <f t="shared" si="6"/>
        <v>5.755000000000007</v>
      </c>
      <c r="E78" s="34"/>
      <c r="F78" s="34"/>
      <c r="G78" s="34"/>
    </row>
    <row r="79" spans="1:7" ht="12.75">
      <c r="A79" s="32">
        <f t="shared" si="7"/>
        <v>-6.5000000000000195</v>
      </c>
      <c r="B79" s="34">
        <f t="shared" si="5"/>
        <v>9.652777777777764</v>
      </c>
      <c r="C79" s="34"/>
      <c r="D79" s="34">
        <f t="shared" si="6"/>
        <v>5.718750000000007</v>
      </c>
      <c r="E79" s="34"/>
      <c r="F79" s="34"/>
      <c r="G79" s="34"/>
    </row>
    <row r="80" spans="1:7" ht="12.75">
      <c r="A80" s="32">
        <f t="shared" si="7"/>
        <v>-6.40000000000002</v>
      </c>
      <c r="B80" s="34">
        <f t="shared" si="5"/>
        <v>9.72444444444443</v>
      </c>
      <c r="C80" s="34"/>
      <c r="D80" s="34">
        <f t="shared" si="6"/>
        <v>5.680000000000008</v>
      </c>
      <c r="E80" s="34"/>
      <c r="F80" s="34"/>
      <c r="G80" s="34"/>
    </row>
    <row r="81" spans="1:7" ht="12.75">
      <c r="A81" s="32">
        <f t="shared" si="7"/>
        <v>-6.30000000000002</v>
      </c>
      <c r="B81" s="34">
        <f t="shared" si="5"/>
        <v>9.794999999999986</v>
      </c>
      <c r="C81" s="34"/>
      <c r="D81" s="34">
        <f t="shared" si="6"/>
        <v>5.638750000000009</v>
      </c>
      <c r="E81" s="34"/>
      <c r="F81" s="34"/>
      <c r="G81" s="34"/>
    </row>
    <row r="82" spans="1:7" ht="12.75">
      <c r="A82" s="32">
        <f t="shared" si="7"/>
        <v>-6.200000000000021</v>
      </c>
      <c r="B82" s="34">
        <f t="shared" si="5"/>
        <v>9.86444444444443</v>
      </c>
      <c r="C82" s="34"/>
      <c r="D82" s="34">
        <f t="shared" si="6"/>
        <v>5.5950000000000095</v>
      </c>
      <c r="E82" s="34"/>
      <c r="F82" s="34"/>
      <c r="G82" s="34"/>
    </row>
    <row r="83" spans="1:7" ht="12.75">
      <c r="A83" s="32">
        <f t="shared" si="7"/>
        <v>-6.100000000000021</v>
      </c>
      <c r="B83" s="34">
        <f t="shared" si="5"/>
        <v>9.932777777777764</v>
      </c>
      <c r="C83" s="34"/>
      <c r="D83" s="34">
        <f t="shared" si="6"/>
        <v>5.54875000000001</v>
      </c>
      <c r="E83" s="34"/>
      <c r="F83" s="34"/>
      <c r="G83" s="34"/>
    </row>
    <row r="84" spans="1:7" ht="12.75">
      <c r="A84" s="32">
        <f t="shared" si="7"/>
        <v>-6.000000000000021</v>
      </c>
      <c r="B84" s="34">
        <f t="shared" si="5"/>
        <v>9.999999999999986</v>
      </c>
      <c r="C84" s="34"/>
      <c r="D84" s="34">
        <f t="shared" si="6"/>
        <v>5.500000000000011</v>
      </c>
      <c r="E84" s="34"/>
      <c r="F84" s="34"/>
      <c r="G84" s="34"/>
    </row>
    <row r="85" spans="1:7" ht="12.75">
      <c r="A85" s="32">
        <f t="shared" si="7"/>
        <v>-5.900000000000022</v>
      </c>
      <c r="B85" s="34">
        <f t="shared" si="5"/>
        <v>10.066111111111097</v>
      </c>
      <c r="C85" s="34"/>
      <c r="D85" s="34">
        <f t="shared" si="6"/>
        <v>5.448750000000011</v>
      </c>
      <c r="E85" s="34"/>
      <c r="F85" s="34"/>
      <c r="G85" s="34"/>
    </row>
    <row r="86" spans="1:7" ht="12.75">
      <c r="A86" s="32">
        <f t="shared" si="7"/>
        <v>-5.800000000000022</v>
      </c>
      <c r="B86" s="34">
        <f t="shared" si="5"/>
        <v>10.131111111111096</v>
      </c>
      <c r="C86" s="34"/>
      <c r="D86" s="34">
        <f t="shared" si="6"/>
        <v>5.395000000000012</v>
      </c>
      <c r="E86" s="34"/>
      <c r="F86" s="34"/>
      <c r="G86" s="34"/>
    </row>
    <row r="87" spans="1:7" ht="12.75">
      <c r="A87" s="32">
        <f t="shared" si="7"/>
        <v>-5.700000000000022</v>
      </c>
      <c r="B87" s="34">
        <f t="shared" si="5"/>
        <v>10.194999999999986</v>
      </c>
      <c r="C87" s="34"/>
      <c r="D87" s="34">
        <f t="shared" si="6"/>
        <v>5.3387500000000125</v>
      </c>
      <c r="E87" s="34"/>
      <c r="F87" s="34"/>
      <c r="G87" s="34"/>
    </row>
    <row r="88" spans="1:7" ht="12.75">
      <c r="A88" s="32">
        <f t="shared" si="7"/>
        <v>-5.600000000000023</v>
      </c>
      <c r="B88" s="34">
        <f t="shared" si="5"/>
        <v>10.257777777777763</v>
      </c>
      <c r="C88" s="34"/>
      <c r="D88" s="34">
        <f t="shared" si="6"/>
        <v>5.280000000000014</v>
      </c>
      <c r="E88" s="34"/>
      <c r="F88" s="34"/>
      <c r="G88" s="34"/>
    </row>
    <row r="89" spans="1:7" ht="12.75">
      <c r="A89" s="32">
        <f t="shared" si="7"/>
        <v>-5.500000000000023</v>
      </c>
      <c r="B89" s="34">
        <f aca="true" t="shared" si="8" ref="B89:B152">-1/18*POWER(A89,2)+12</f>
        <v>10.31944444444443</v>
      </c>
      <c r="C89" s="34"/>
      <c r="D89" s="34">
        <f aca="true" t="shared" si="9" ref="D89:D104">-1/8*POWER(A89+8,2)+6</f>
        <v>5.218750000000014</v>
      </c>
      <c r="E89" s="34"/>
      <c r="F89" s="34"/>
      <c r="G89" s="34"/>
    </row>
    <row r="90" spans="1:7" ht="12.75">
      <c r="A90" s="32">
        <f aca="true" t="shared" si="10" ref="A90:A153">A89+0.1</f>
        <v>-5.4000000000000234</v>
      </c>
      <c r="B90" s="34">
        <f t="shared" si="8"/>
        <v>10.379999999999987</v>
      </c>
      <c r="C90" s="34"/>
      <c r="D90" s="34">
        <f t="shared" si="9"/>
        <v>5.155000000000015</v>
      </c>
      <c r="E90" s="34"/>
      <c r="F90" s="34"/>
      <c r="G90" s="34"/>
    </row>
    <row r="91" spans="1:7" ht="12.75">
      <c r="A91" s="32">
        <f t="shared" si="10"/>
        <v>-5.300000000000024</v>
      </c>
      <c r="B91" s="34">
        <f t="shared" si="8"/>
        <v>10.43944444444443</v>
      </c>
      <c r="C91" s="34"/>
      <c r="D91" s="34">
        <f t="shared" si="9"/>
        <v>5.088750000000016</v>
      </c>
      <c r="E91" s="34"/>
      <c r="F91" s="34"/>
      <c r="G91" s="34"/>
    </row>
    <row r="92" spans="1:7" ht="12.75">
      <c r="A92" s="32">
        <f t="shared" si="10"/>
        <v>-5.200000000000024</v>
      </c>
      <c r="B92" s="34">
        <f t="shared" si="8"/>
        <v>10.497777777777763</v>
      </c>
      <c r="C92" s="34"/>
      <c r="D92" s="34">
        <f t="shared" si="9"/>
        <v>5.020000000000017</v>
      </c>
      <c r="E92" s="34"/>
      <c r="F92" s="34"/>
      <c r="G92" s="34"/>
    </row>
    <row r="93" spans="1:7" ht="12.75">
      <c r="A93" s="32">
        <f t="shared" si="10"/>
        <v>-5.1000000000000245</v>
      </c>
      <c r="B93" s="34">
        <f t="shared" si="8"/>
        <v>10.554999999999986</v>
      </c>
      <c r="C93" s="34"/>
      <c r="D93" s="34">
        <f t="shared" si="9"/>
        <v>4.948750000000018</v>
      </c>
      <c r="E93" s="34"/>
      <c r="F93" s="34"/>
      <c r="G93" s="34"/>
    </row>
    <row r="94" spans="1:7" ht="12.75">
      <c r="A94" s="32">
        <f t="shared" si="10"/>
        <v>-5.000000000000025</v>
      </c>
      <c r="B94" s="34">
        <f t="shared" si="8"/>
        <v>10.611111111111097</v>
      </c>
      <c r="C94" s="34"/>
      <c r="D94" s="34">
        <f t="shared" si="9"/>
        <v>4.875000000000019</v>
      </c>
      <c r="E94" s="34"/>
      <c r="F94" s="34"/>
      <c r="G94" s="34"/>
    </row>
    <row r="95" spans="1:7" ht="12.75">
      <c r="A95" s="32">
        <f t="shared" si="10"/>
        <v>-4.900000000000025</v>
      </c>
      <c r="B95" s="34">
        <f t="shared" si="8"/>
        <v>10.666111111111098</v>
      </c>
      <c r="C95" s="34"/>
      <c r="D95" s="34">
        <f t="shared" si="9"/>
        <v>4.79875000000002</v>
      </c>
      <c r="E95" s="34"/>
      <c r="F95" s="34"/>
      <c r="G95" s="34"/>
    </row>
    <row r="96" spans="1:7" ht="12.75">
      <c r="A96" s="32">
        <f t="shared" si="10"/>
        <v>-4.800000000000026</v>
      </c>
      <c r="B96" s="34">
        <f t="shared" si="8"/>
        <v>10.719999999999986</v>
      </c>
      <c r="C96" s="34"/>
      <c r="D96" s="34">
        <f t="shared" si="9"/>
        <v>4.72000000000002</v>
      </c>
      <c r="E96" s="34"/>
      <c r="F96" s="34"/>
      <c r="G96" s="34"/>
    </row>
    <row r="97" spans="1:7" ht="12.75">
      <c r="A97" s="32">
        <f t="shared" si="10"/>
        <v>-4.700000000000026</v>
      </c>
      <c r="B97" s="34">
        <f t="shared" si="8"/>
        <v>10.772777777777764</v>
      </c>
      <c r="C97" s="34"/>
      <c r="D97" s="34">
        <f t="shared" si="9"/>
        <v>4.638750000000021</v>
      </c>
      <c r="E97" s="34"/>
      <c r="F97" s="34"/>
      <c r="G97" s="34"/>
    </row>
    <row r="98" spans="1:7" ht="12.75">
      <c r="A98" s="32">
        <f t="shared" si="10"/>
        <v>-4.600000000000026</v>
      </c>
      <c r="B98" s="34">
        <f t="shared" si="8"/>
        <v>10.824444444444431</v>
      </c>
      <c r="C98" s="34"/>
      <c r="D98" s="34">
        <f t="shared" si="9"/>
        <v>4.555000000000023</v>
      </c>
      <c r="E98" s="34"/>
      <c r="F98" s="34"/>
      <c r="G98" s="34"/>
    </row>
    <row r="99" spans="1:7" ht="12.75">
      <c r="A99" s="32">
        <f t="shared" si="10"/>
        <v>-4.500000000000027</v>
      </c>
      <c r="B99" s="34">
        <f t="shared" si="8"/>
        <v>10.874999999999986</v>
      </c>
      <c r="C99" s="34"/>
      <c r="D99" s="34">
        <f t="shared" si="9"/>
        <v>4.468750000000023</v>
      </c>
      <c r="E99" s="34"/>
      <c r="F99" s="34"/>
      <c r="G99" s="34"/>
    </row>
    <row r="100" spans="1:7" ht="12.75">
      <c r="A100" s="32">
        <f t="shared" si="10"/>
        <v>-4.400000000000027</v>
      </c>
      <c r="B100" s="34">
        <f t="shared" si="8"/>
        <v>10.92444444444443</v>
      </c>
      <c r="C100" s="34"/>
      <c r="D100" s="34">
        <f t="shared" si="9"/>
        <v>4.380000000000024</v>
      </c>
      <c r="E100" s="34"/>
      <c r="F100" s="34"/>
      <c r="G100" s="34"/>
    </row>
    <row r="101" spans="1:7" ht="12.75">
      <c r="A101" s="32">
        <f t="shared" si="10"/>
        <v>-4.300000000000027</v>
      </c>
      <c r="B101" s="34">
        <f t="shared" si="8"/>
        <v>10.972777777777765</v>
      </c>
      <c r="C101" s="34"/>
      <c r="D101" s="34">
        <f t="shared" si="9"/>
        <v>4.288750000000025</v>
      </c>
      <c r="E101" s="34"/>
      <c r="F101" s="34"/>
      <c r="G101" s="34"/>
    </row>
    <row r="102" spans="1:7" ht="12.75">
      <c r="A102" s="32">
        <f t="shared" si="10"/>
        <v>-4.200000000000028</v>
      </c>
      <c r="B102" s="34">
        <f t="shared" si="8"/>
        <v>11.019999999999987</v>
      </c>
      <c r="C102" s="34"/>
      <c r="D102" s="34">
        <f t="shared" si="9"/>
        <v>4.195000000000026</v>
      </c>
      <c r="E102" s="34"/>
      <c r="F102" s="34"/>
      <c r="G102" s="34"/>
    </row>
    <row r="103" spans="1:7" ht="12.75">
      <c r="A103" s="32">
        <f t="shared" si="10"/>
        <v>-4.100000000000028</v>
      </c>
      <c r="B103" s="34">
        <f t="shared" si="8"/>
        <v>11.066111111111098</v>
      </c>
      <c r="C103" s="34"/>
      <c r="D103" s="34">
        <f t="shared" si="9"/>
        <v>4.098750000000027</v>
      </c>
      <c r="E103" s="34"/>
      <c r="F103" s="34"/>
      <c r="G103" s="34"/>
    </row>
    <row r="104" spans="1:7" ht="12.75">
      <c r="A104" s="32">
        <f t="shared" si="10"/>
        <v>-4.000000000000028</v>
      </c>
      <c r="B104" s="34">
        <f t="shared" si="8"/>
        <v>11.111111111111098</v>
      </c>
      <c r="C104" s="34">
        <f aca="true" t="shared" si="11" ref="C104:C167">-1/8*POWER(A104,2)+6</f>
        <v>3.9999999999999716</v>
      </c>
      <c r="D104" s="34">
        <f t="shared" si="9"/>
        <v>4.000000000000028</v>
      </c>
      <c r="E104" s="34"/>
      <c r="F104" s="34">
        <f aca="true" t="shared" si="12" ref="F104:F141">2*POWER(A104+3,2)-9</f>
        <v>-6.999999999999886</v>
      </c>
      <c r="G104" s="34">
        <f aca="true" t="shared" si="13" ref="G104:G146">1.5*POWER(A104+3,2)-10</f>
        <v>-8.499999999999915</v>
      </c>
    </row>
    <row r="105" spans="1:7" ht="12.75">
      <c r="A105" s="32">
        <f t="shared" si="10"/>
        <v>-3.9000000000000283</v>
      </c>
      <c r="B105" s="34">
        <f t="shared" si="8"/>
        <v>11.154999999999987</v>
      </c>
      <c r="C105" s="34">
        <f t="shared" si="11"/>
        <v>4.098749999999972</v>
      </c>
      <c r="D105" s="34"/>
      <c r="E105" s="34"/>
      <c r="F105" s="34">
        <f t="shared" si="12"/>
        <v>-7.379999999999898</v>
      </c>
      <c r="G105" s="34">
        <f t="shared" si="13"/>
        <v>-8.784999999999924</v>
      </c>
    </row>
    <row r="106" spans="1:7" ht="12.75">
      <c r="A106" s="32">
        <f t="shared" si="10"/>
        <v>-3.8000000000000282</v>
      </c>
      <c r="B106" s="34">
        <f t="shared" si="8"/>
        <v>11.197777777777766</v>
      </c>
      <c r="C106" s="34">
        <f t="shared" si="11"/>
        <v>4.194999999999974</v>
      </c>
      <c r="D106" s="34"/>
      <c r="E106" s="34"/>
      <c r="F106" s="34">
        <f t="shared" si="12"/>
        <v>-7.71999999999991</v>
      </c>
      <c r="G106" s="34">
        <f t="shared" si="13"/>
        <v>-9.039999999999932</v>
      </c>
    </row>
    <row r="107" spans="1:7" ht="12.75">
      <c r="A107" s="32">
        <f t="shared" si="10"/>
        <v>-3.700000000000028</v>
      </c>
      <c r="B107" s="34">
        <f t="shared" si="8"/>
        <v>11.239444444444432</v>
      </c>
      <c r="C107" s="34">
        <f t="shared" si="11"/>
        <v>4.288749999999974</v>
      </c>
      <c r="D107" s="34"/>
      <c r="E107" s="34"/>
      <c r="F107" s="34">
        <f t="shared" si="12"/>
        <v>-8.019999999999921</v>
      </c>
      <c r="G107" s="34">
        <f t="shared" si="13"/>
        <v>-9.26499999999994</v>
      </c>
    </row>
    <row r="108" spans="1:7" ht="12.75">
      <c r="A108" s="32">
        <f t="shared" si="10"/>
        <v>-3.600000000000028</v>
      </c>
      <c r="B108" s="34">
        <f t="shared" si="8"/>
        <v>11.279999999999989</v>
      </c>
      <c r="C108" s="34">
        <f t="shared" si="11"/>
        <v>4.379999999999975</v>
      </c>
      <c r="D108" s="34"/>
      <c r="E108" s="34"/>
      <c r="F108" s="34">
        <f t="shared" si="12"/>
        <v>-8.279999999999932</v>
      </c>
      <c r="G108" s="34">
        <f t="shared" si="13"/>
        <v>-9.45999999999995</v>
      </c>
    </row>
    <row r="109" spans="1:7" ht="12.75">
      <c r="A109" s="32">
        <f t="shared" si="10"/>
        <v>-3.500000000000028</v>
      </c>
      <c r="B109" s="34">
        <f t="shared" si="8"/>
        <v>11.319444444444434</v>
      </c>
      <c r="C109" s="34">
        <f t="shared" si="11"/>
        <v>4.468749999999975</v>
      </c>
      <c r="D109" s="34"/>
      <c r="E109" s="34"/>
      <c r="F109" s="34">
        <f t="shared" si="12"/>
        <v>-8.499999999999943</v>
      </c>
      <c r="G109" s="34">
        <f t="shared" si="13"/>
        <v>-9.624999999999957</v>
      </c>
    </row>
    <row r="110" spans="1:7" ht="12.75">
      <c r="A110" s="32">
        <f t="shared" si="10"/>
        <v>-3.400000000000028</v>
      </c>
      <c r="B110" s="34">
        <f t="shared" si="8"/>
        <v>11.357777777777768</v>
      </c>
      <c r="C110" s="34">
        <f t="shared" si="11"/>
        <v>4.554999999999977</v>
      </c>
      <c r="D110" s="34"/>
      <c r="E110" s="34"/>
      <c r="F110" s="34">
        <f t="shared" si="12"/>
        <v>-8.679999999999955</v>
      </c>
      <c r="G110" s="34">
        <f t="shared" si="13"/>
        <v>-9.759999999999966</v>
      </c>
    </row>
    <row r="111" spans="1:7" ht="12.75">
      <c r="A111" s="32">
        <f t="shared" si="10"/>
        <v>-3.300000000000028</v>
      </c>
      <c r="B111" s="34">
        <f t="shared" si="8"/>
        <v>11.394999999999989</v>
      </c>
      <c r="C111" s="34">
        <f t="shared" si="11"/>
        <v>4.638749999999977</v>
      </c>
      <c r="D111" s="34"/>
      <c r="E111" s="34"/>
      <c r="F111" s="34">
        <f t="shared" si="12"/>
        <v>-8.819999999999967</v>
      </c>
      <c r="G111" s="34">
        <f t="shared" si="13"/>
        <v>-9.864999999999975</v>
      </c>
    </row>
    <row r="112" spans="1:7" ht="12.75">
      <c r="A112" s="32">
        <f t="shared" si="10"/>
        <v>-3.2000000000000277</v>
      </c>
      <c r="B112" s="34">
        <f t="shared" si="8"/>
        <v>11.4311111111111</v>
      </c>
      <c r="C112" s="34">
        <f t="shared" si="11"/>
        <v>4.7199999999999775</v>
      </c>
      <c r="D112" s="34"/>
      <c r="E112" s="34"/>
      <c r="F112" s="34">
        <f t="shared" si="12"/>
        <v>-8.919999999999979</v>
      </c>
      <c r="G112" s="34">
        <f t="shared" si="13"/>
        <v>-9.939999999999984</v>
      </c>
    </row>
    <row r="113" spans="1:7" ht="12.75">
      <c r="A113" s="32">
        <f t="shared" si="10"/>
        <v>-3.1000000000000276</v>
      </c>
      <c r="B113" s="34">
        <f t="shared" si="8"/>
        <v>11.466111111111102</v>
      </c>
      <c r="C113" s="34">
        <f t="shared" si="11"/>
        <v>4.798749999999979</v>
      </c>
      <c r="D113" s="34"/>
      <c r="E113" s="34"/>
      <c r="F113" s="34">
        <f t="shared" si="12"/>
        <v>-8.97999999999999</v>
      </c>
      <c r="G113" s="34">
        <f t="shared" si="13"/>
        <v>-9.984999999999992</v>
      </c>
    </row>
    <row r="114" spans="1:7" ht="12.75">
      <c r="A114" s="32">
        <f t="shared" si="10"/>
        <v>-3.0000000000000275</v>
      </c>
      <c r="B114" s="34">
        <f t="shared" si="8"/>
        <v>11.499999999999991</v>
      </c>
      <c r="C114" s="34">
        <f t="shared" si="11"/>
        <v>4.87499999999998</v>
      </c>
      <c r="D114" s="34"/>
      <c r="E114" s="34"/>
      <c r="F114" s="34">
        <f t="shared" si="12"/>
        <v>-9</v>
      </c>
      <c r="G114" s="34">
        <f t="shared" si="13"/>
        <v>-10</v>
      </c>
    </row>
    <row r="115" spans="1:7" ht="12.75">
      <c r="A115" s="32">
        <f t="shared" si="10"/>
        <v>-2.9000000000000274</v>
      </c>
      <c r="B115" s="34">
        <f t="shared" si="8"/>
        <v>11.532777777777769</v>
      </c>
      <c r="C115" s="34">
        <f t="shared" si="11"/>
        <v>4.94874999999998</v>
      </c>
      <c r="D115" s="34"/>
      <c r="E115" s="34"/>
      <c r="F115" s="34">
        <f t="shared" si="12"/>
        <v>-8.980000000000011</v>
      </c>
      <c r="G115" s="34">
        <f t="shared" si="13"/>
        <v>-9.985000000000008</v>
      </c>
    </row>
    <row r="116" spans="1:7" ht="12.75">
      <c r="A116" s="32">
        <f t="shared" si="10"/>
        <v>-2.8000000000000274</v>
      </c>
      <c r="B116" s="34">
        <f t="shared" si="8"/>
        <v>11.564444444444437</v>
      </c>
      <c r="C116" s="34">
        <f t="shared" si="11"/>
        <v>5.019999999999981</v>
      </c>
      <c r="D116" s="34"/>
      <c r="E116" s="34"/>
      <c r="F116" s="34">
        <f t="shared" si="12"/>
        <v>-8.920000000000021</v>
      </c>
      <c r="G116" s="34">
        <f t="shared" si="13"/>
        <v>-9.940000000000017</v>
      </c>
    </row>
    <row r="117" spans="1:7" ht="12.75">
      <c r="A117" s="32">
        <f t="shared" si="10"/>
        <v>-2.7000000000000273</v>
      </c>
      <c r="B117" s="34">
        <f t="shared" si="8"/>
        <v>11.594999999999992</v>
      </c>
      <c r="C117" s="34">
        <f t="shared" si="11"/>
        <v>5.0887499999999815</v>
      </c>
      <c r="D117" s="34"/>
      <c r="E117" s="34"/>
      <c r="F117" s="34">
        <f t="shared" si="12"/>
        <v>-8.820000000000032</v>
      </c>
      <c r="G117" s="34">
        <f t="shared" si="13"/>
        <v>-9.865000000000025</v>
      </c>
    </row>
    <row r="118" spans="1:7" ht="12.75">
      <c r="A118" s="32">
        <f t="shared" si="10"/>
        <v>-2.600000000000027</v>
      </c>
      <c r="B118" s="34">
        <f t="shared" si="8"/>
        <v>11.624444444444437</v>
      </c>
      <c r="C118" s="34">
        <f t="shared" si="11"/>
        <v>5.1549999999999825</v>
      </c>
      <c r="D118" s="34"/>
      <c r="E118" s="34"/>
      <c r="F118" s="34">
        <f t="shared" si="12"/>
        <v>-8.680000000000044</v>
      </c>
      <c r="G118" s="34">
        <f t="shared" si="13"/>
        <v>-9.760000000000032</v>
      </c>
    </row>
    <row r="119" spans="1:7" ht="12.75">
      <c r="A119" s="32">
        <f t="shared" si="10"/>
        <v>-2.500000000000027</v>
      </c>
      <c r="B119" s="34">
        <f t="shared" si="8"/>
        <v>11.65277777777777</v>
      </c>
      <c r="C119" s="34">
        <f t="shared" si="11"/>
        <v>5.218749999999983</v>
      </c>
      <c r="D119" s="34"/>
      <c r="E119" s="34"/>
      <c r="F119" s="34">
        <f t="shared" si="12"/>
        <v>-8.500000000000053</v>
      </c>
      <c r="G119" s="34">
        <f t="shared" si="13"/>
        <v>-9.62500000000004</v>
      </c>
    </row>
    <row r="120" spans="1:7" ht="12.75">
      <c r="A120" s="32">
        <f t="shared" si="10"/>
        <v>-2.400000000000027</v>
      </c>
      <c r="B120" s="34">
        <f t="shared" si="8"/>
        <v>11.679999999999993</v>
      </c>
      <c r="C120" s="34">
        <f t="shared" si="11"/>
        <v>5.279999999999983</v>
      </c>
      <c r="D120" s="34"/>
      <c r="E120" s="34"/>
      <c r="F120" s="34">
        <f t="shared" si="12"/>
        <v>-8.280000000000065</v>
      </c>
      <c r="G120" s="34">
        <f t="shared" si="13"/>
        <v>-9.460000000000049</v>
      </c>
    </row>
    <row r="121" spans="1:7" ht="12.75">
      <c r="A121" s="32">
        <f t="shared" si="10"/>
        <v>-2.300000000000027</v>
      </c>
      <c r="B121" s="34">
        <f t="shared" si="8"/>
        <v>11.706111111111104</v>
      </c>
      <c r="C121" s="34">
        <f t="shared" si="11"/>
        <v>5.338749999999985</v>
      </c>
      <c r="D121" s="34"/>
      <c r="E121" s="34"/>
      <c r="F121" s="34">
        <f t="shared" si="12"/>
        <v>-8.020000000000076</v>
      </c>
      <c r="G121" s="34">
        <f t="shared" si="13"/>
        <v>-9.265000000000057</v>
      </c>
    </row>
    <row r="122" spans="1:7" ht="12.75">
      <c r="A122" s="32">
        <f t="shared" si="10"/>
        <v>-2.200000000000027</v>
      </c>
      <c r="B122" s="34">
        <f t="shared" si="8"/>
        <v>11.731111111111105</v>
      </c>
      <c r="C122" s="34">
        <f t="shared" si="11"/>
        <v>5.394999999999985</v>
      </c>
      <c r="D122" s="34"/>
      <c r="E122" s="34"/>
      <c r="F122" s="34">
        <f t="shared" si="12"/>
        <v>-7.720000000000086</v>
      </c>
      <c r="G122" s="34">
        <f t="shared" si="13"/>
        <v>-9.040000000000065</v>
      </c>
    </row>
    <row r="123" spans="1:7" ht="12.75">
      <c r="A123" s="32">
        <f t="shared" si="10"/>
        <v>-2.1000000000000267</v>
      </c>
      <c r="B123" s="34">
        <f t="shared" si="8"/>
        <v>11.754999999999994</v>
      </c>
      <c r="C123" s="34">
        <f t="shared" si="11"/>
        <v>5.448749999999986</v>
      </c>
      <c r="D123" s="34"/>
      <c r="E123" s="34"/>
      <c r="F123" s="34">
        <f t="shared" si="12"/>
        <v>-7.380000000000097</v>
      </c>
      <c r="G123" s="34">
        <f t="shared" si="13"/>
        <v>-8.785000000000071</v>
      </c>
    </row>
    <row r="124" spans="1:7" ht="12.75">
      <c r="A124" s="32">
        <f t="shared" si="10"/>
        <v>-2.0000000000000266</v>
      </c>
      <c r="B124" s="34">
        <f t="shared" si="8"/>
        <v>11.777777777777771</v>
      </c>
      <c r="C124" s="34">
        <f t="shared" si="11"/>
        <v>5.499999999999987</v>
      </c>
      <c r="D124" s="34"/>
      <c r="E124" s="34"/>
      <c r="F124" s="34">
        <f t="shared" si="12"/>
        <v>-7.000000000000107</v>
      </c>
      <c r="G124" s="34">
        <f t="shared" si="13"/>
        <v>-8.50000000000008</v>
      </c>
    </row>
    <row r="125" spans="1:7" ht="12.75">
      <c r="A125" s="32">
        <f t="shared" si="10"/>
        <v>-1.9000000000000266</v>
      </c>
      <c r="B125" s="34">
        <f t="shared" si="8"/>
        <v>11.79944444444444</v>
      </c>
      <c r="C125" s="34">
        <f t="shared" si="11"/>
        <v>5.548749999999988</v>
      </c>
      <c r="D125" s="34"/>
      <c r="E125" s="34"/>
      <c r="F125" s="34">
        <f t="shared" si="12"/>
        <v>-6.580000000000117</v>
      </c>
      <c r="G125" s="34">
        <f t="shared" si="13"/>
        <v>-8.185000000000088</v>
      </c>
    </row>
    <row r="126" spans="1:7" ht="12.75">
      <c r="A126" s="32">
        <f t="shared" si="10"/>
        <v>-1.8000000000000265</v>
      </c>
      <c r="B126" s="34">
        <f t="shared" si="8"/>
        <v>11.819999999999995</v>
      </c>
      <c r="C126" s="34">
        <f t="shared" si="11"/>
        <v>5.594999999999988</v>
      </c>
      <c r="D126" s="34"/>
      <c r="E126" s="34"/>
      <c r="F126" s="34">
        <f t="shared" si="12"/>
        <v>-6.120000000000127</v>
      </c>
      <c r="G126" s="34">
        <f t="shared" si="13"/>
        <v>-7.840000000000096</v>
      </c>
    </row>
    <row r="127" spans="1:7" ht="12.75">
      <c r="A127" s="32">
        <f t="shared" si="10"/>
        <v>-1.7000000000000264</v>
      </c>
      <c r="B127" s="34">
        <f t="shared" si="8"/>
        <v>11.839444444444439</v>
      </c>
      <c r="C127" s="34">
        <f t="shared" si="11"/>
        <v>5.638749999999988</v>
      </c>
      <c r="D127" s="34"/>
      <c r="E127" s="34"/>
      <c r="F127" s="34">
        <f t="shared" si="12"/>
        <v>-5.620000000000138</v>
      </c>
      <c r="G127" s="34">
        <f t="shared" si="13"/>
        <v>-7.465000000000103</v>
      </c>
    </row>
    <row r="128" spans="1:7" ht="12.75">
      <c r="A128" s="32">
        <f t="shared" si="10"/>
        <v>-1.6000000000000263</v>
      </c>
      <c r="B128" s="34">
        <f t="shared" si="8"/>
        <v>11.857777777777773</v>
      </c>
      <c r="C128" s="34">
        <f t="shared" si="11"/>
        <v>5.679999999999989</v>
      </c>
      <c r="D128" s="34"/>
      <c r="E128" s="34"/>
      <c r="F128" s="34">
        <f t="shared" si="12"/>
        <v>-5.0800000000001475</v>
      </c>
      <c r="G128" s="34">
        <f t="shared" si="13"/>
        <v>-7.060000000000111</v>
      </c>
    </row>
    <row r="129" spans="1:7" ht="12.75">
      <c r="A129" s="32">
        <f t="shared" si="10"/>
        <v>-1.5000000000000262</v>
      </c>
      <c r="B129" s="34">
        <f t="shared" si="8"/>
        <v>11.874999999999996</v>
      </c>
      <c r="C129" s="34">
        <f t="shared" si="11"/>
        <v>5.71874999999999</v>
      </c>
      <c r="D129" s="34"/>
      <c r="E129" s="34"/>
      <c r="F129" s="34">
        <f t="shared" si="12"/>
        <v>-4.500000000000157</v>
      </c>
      <c r="G129" s="34">
        <f t="shared" si="13"/>
        <v>-6.625000000000118</v>
      </c>
    </row>
    <row r="130" spans="1:7" ht="12.75">
      <c r="A130" s="32">
        <f t="shared" si="10"/>
        <v>-1.4000000000000261</v>
      </c>
      <c r="B130" s="34">
        <f t="shared" si="8"/>
        <v>11.891111111111107</v>
      </c>
      <c r="C130" s="34">
        <f t="shared" si="11"/>
        <v>5.754999999999991</v>
      </c>
      <c r="D130" s="34"/>
      <c r="E130" s="34"/>
      <c r="F130" s="34">
        <f t="shared" si="12"/>
        <v>-3.880000000000167</v>
      </c>
      <c r="G130" s="34">
        <f t="shared" si="13"/>
        <v>-6.160000000000125</v>
      </c>
    </row>
    <row r="131" spans="1:7" ht="12.75">
      <c r="A131" s="32">
        <f t="shared" si="10"/>
        <v>-1.300000000000026</v>
      </c>
      <c r="B131" s="34">
        <f t="shared" si="8"/>
        <v>11.906111111111107</v>
      </c>
      <c r="C131" s="34">
        <f t="shared" si="11"/>
        <v>5.788749999999991</v>
      </c>
      <c r="D131" s="34"/>
      <c r="E131" s="34"/>
      <c r="F131" s="34">
        <f t="shared" si="12"/>
        <v>-3.2200000000001774</v>
      </c>
      <c r="G131" s="34">
        <f t="shared" si="13"/>
        <v>-5.665000000000133</v>
      </c>
    </row>
    <row r="132" spans="1:7" ht="12.75">
      <c r="A132" s="32">
        <f t="shared" si="10"/>
        <v>-1.200000000000026</v>
      </c>
      <c r="B132" s="34">
        <f t="shared" si="8"/>
        <v>11.919999999999996</v>
      </c>
      <c r="C132" s="34">
        <f t="shared" si="11"/>
        <v>5.819999999999992</v>
      </c>
      <c r="D132" s="34"/>
      <c r="E132" s="34"/>
      <c r="F132" s="34">
        <f t="shared" si="12"/>
        <v>-2.520000000000187</v>
      </c>
      <c r="G132" s="34">
        <f t="shared" si="13"/>
        <v>-5.14000000000014</v>
      </c>
    </row>
    <row r="133" spans="1:7" ht="12.75">
      <c r="A133" s="32">
        <f t="shared" si="10"/>
        <v>-1.1000000000000258</v>
      </c>
      <c r="B133" s="34">
        <f t="shared" si="8"/>
        <v>11.932777777777774</v>
      </c>
      <c r="C133" s="34">
        <f t="shared" si="11"/>
        <v>5.848749999999993</v>
      </c>
      <c r="D133" s="34"/>
      <c r="E133" s="34"/>
      <c r="F133" s="34">
        <f t="shared" si="12"/>
        <v>-1.7800000000001965</v>
      </c>
      <c r="G133" s="34">
        <f t="shared" si="13"/>
        <v>-4.585000000000147</v>
      </c>
    </row>
    <row r="134" spans="1:7" ht="12.75">
      <c r="A134" s="32">
        <f t="shared" si="10"/>
        <v>-1.0000000000000258</v>
      </c>
      <c r="B134" s="34">
        <f t="shared" si="8"/>
        <v>11.944444444444441</v>
      </c>
      <c r="C134" s="34">
        <f t="shared" si="11"/>
        <v>5.874999999999994</v>
      </c>
      <c r="D134" s="34"/>
      <c r="E134" s="34"/>
      <c r="F134" s="34">
        <f t="shared" si="12"/>
        <v>-1.000000000000206</v>
      </c>
      <c r="G134" s="34">
        <f t="shared" si="13"/>
        <v>-4.0000000000001545</v>
      </c>
    </row>
    <row r="135" spans="1:7" ht="12.75">
      <c r="A135" s="32">
        <f t="shared" si="10"/>
        <v>-0.9000000000000258</v>
      </c>
      <c r="B135" s="34">
        <f t="shared" si="8"/>
        <v>11.954999999999998</v>
      </c>
      <c r="C135" s="34">
        <f t="shared" si="11"/>
        <v>5.898749999999994</v>
      </c>
      <c r="D135" s="34"/>
      <c r="E135" s="34"/>
      <c r="F135" s="34">
        <f t="shared" si="12"/>
        <v>-0.18000000000021643</v>
      </c>
      <c r="G135" s="34">
        <f t="shared" si="13"/>
        <v>-3.3850000000001623</v>
      </c>
    </row>
    <row r="136" spans="1:7" ht="12.75">
      <c r="A136" s="32">
        <f t="shared" si="10"/>
        <v>-0.8000000000000258</v>
      </c>
      <c r="B136" s="34">
        <f t="shared" si="8"/>
        <v>11.964444444444442</v>
      </c>
      <c r="C136" s="34">
        <f t="shared" si="11"/>
        <v>5.919999999999995</v>
      </c>
      <c r="D136" s="34"/>
      <c r="E136" s="34"/>
      <c r="F136" s="34">
        <f t="shared" si="12"/>
        <v>0.6799999999997741</v>
      </c>
      <c r="G136" s="34">
        <f t="shared" si="13"/>
        <v>-2.740000000000169</v>
      </c>
    </row>
    <row r="137" spans="1:7" ht="12.75">
      <c r="A137" s="32">
        <f t="shared" si="10"/>
        <v>-0.7000000000000258</v>
      </c>
      <c r="B137" s="34">
        <f t="shared" si="8"/>
        <v>11.972777777777775</v>
      </c>
      <c r="C137" s="34">
        <f t="shared" si="11"/>
        <v>5.938749999999995</v>
      </c>
      <c r="D137" s="34"/>
      <c r="E137" s="34"/>
      <c r="F137" s="34">
        <f t="shared" si="12"/>
        <v>1.579999999999762</v>
      </c>
      <c r="G137" s="34">
        <f t="shared" si="13"/>
        <v>-2.065000000000179</v>
      </c>
    </row>
    <row r="138" spans="1:7" ht="12.75">
      <c r="A138" s="32">
        <f t="shared" si="10"/>
        <v>-0.6000000000000258</v>
      </c>
      <c r="B138" s="34">
        <f t="shared" si="8"/>
        <v>11.979999999999999</v>
      </c>
      <c r="C138" s="34">
        <f t="shared" si="11"/>
        <v>5.9549999999999965</v>
      </c>
      <c r="D138" s="34"/>
      <c r="E138" s="34"/>
      <c r="F138" s="34">
        <f t="shared" si="12"/>
        <v>2.5199999999997527</v>
      </c>
      <c r="G138" s="34">
        <f t="shared" si="13"/>
        <v>-1.360000000000186</v>
      </c>
    </row>
    <row r="139" spans="1:7" ht="12.75">
      <c r="A139" s="32">
        <f t="shared" si="10"/>
        <v>-0.5000000000000259</v>
      </c>
      <c r="B139" s="34">
        <f t="shared" si="8"/>
        <v>11.986111111111109</v>
      </c>
      <c r="C139" s="34">
        <f t="shared" si="11"/>
        <v>5.9687499999999964</v>
      </c>
      <c r="D139" s="34"/>
      <c r="E139" s="34"/>
      <c r="F139" s="34">
        <f t="shared" si="12"/>
        <v>3.4999999999997424</v>
      </c>
      <c r="G139" s="34">
        <f t="shared" si="13"/>
        <v>-0.6250000000001936</v>
      </c>
    </row>
    <row r="140" spans="1:7" ht="12.75">
      <c r="A140" s="32">
        <f t="shared" si="10"/>
        <v>-0.4000000000000259</v>
      </c>
      <c r="B140" s="34">
        <f t="shared" si="8"/>
        <v>11.99111111111111</v>
      </c>
      <c r="C140" s="34">
        <f t="shared" si="11"/>
        <v>5.979999999999998</v>
      </c>
      <c r="D140" s="34"/>
      <c r="E140" s="34"/>
      <c r="F140" s="34">
        <f t="shared" si="12"/>
        <v>4.519999999999728</v>
      </c>
      <c r="G140" s="34">
        <f t="shared" si="13"/>
        <v>0.1399999999997963</v>
      </c>
    </row>
    <row r="141" spans="1:7" ht="12.75">
      <c r="A141" s="32">
        <f t="shared" si="10"/>
        <v>-0.3000000000000259</v>
      </c>
      <c r="B141" s="34">
        <f t="shared" si="8"/>
        <v>11.995</v>
      </c>
      <c r="C141" s="34">
        <f t="shared" si="11"/>
        <v>5.988749999999998</v>
      </c>
      <c r="D141" s="34"/>
      <c r="E141" s="34"/>
      <c r="F141" s="34">
        <f t="shared" si="12"/>
        <v>5.579999999999719</v>
      </c>
      <c r="G141" s="34">
        <f t="shared" si="13"/>
        <v>0.9349999999997891</v>
      </c>
    </row>
    <row r="142" spans="1:7" ht="12.75">
      <c r="A142" s="32">
        <f t="shared" si="10"/>
        <v>-0.2000000000000259</v>
      </c>
      <c r="B142" s="34">
        <f t="shared" si="8"/>
        <v>11.997777777777777</v>
      </c>
      <c r="C142" s="34">
        <f t="shared" si="11"/>
        <v>5.994999999999998</v>
      </c>
      <c r="D142" s="34"/>
      <c r="E142" s="34"/>
      <c r="F142" s="34"/>
      <c r="G142" s="34">
        <f t="shared" si="13"/>
        <v>1.759999999999783</v>
      </c>
    </row>
    <row r="143" spans="1:7" ht="12.75">
      <c r="A143" s="32">
        <f t="shared" si="10"/>
        <v>-0.1000000000000259</v>
      </c>
      <c r="B143" s="34">
        <f t="shared" si="8"/>
        <v>11.999444444444444</v>
      </c>
      <c r="C143" s="34">
        <f t="shared" si="11"/>
        <v>5.998749999999999</v>
      </c>
      <c r="D143" s="34"/>
      <c r="E143" s="34"/>
      <c r="F143" s="34"/>
      <c r="G143" s="34">
        <f t="shared" si="13"/>
        <v>2.6149999999997764</v>
      </c>
    </row>
    <row r="144" spans="1:7" ht="12.75">
      <c r="A144" s="32">
        <v>0</v>
      </c>
      <c r="B144" s="34">
        <f t="shared" si="8"/>
        <v>12</v>
      </c>
      <c r="C144" s="34">
        <f t="shared" si="11"/>
        <v>6</v>
      </c>
      <c r="D144" s="34"/>
      <c r="E144" s="34"/>
      <c r="F144" s="34"/>
      <c r="G144" s="34">
        <f t="shared" si="13"/>
        <v>3.5</v>
      </c>
    </row>
    <row r="145" spans="1:7" ht="12.75">
      <c r="A145" s="32">
        <f t="shared" si="10"/>
        <v>0.1</v>
      </c>
      <c r="B145" s="34">
        <f t="shared" si="8"/>
        <v>11.999444444444444</v>
      </c>
      <c r="C145" s="34">
        <f t="shared" si="11"/>
        <v>5.99875</v>
      </c>
      <c r="D145" s="34"/>
      <c r="E145" s="34"/>
      <c r="F145" s="34"/>
      <c r="G145" s="34">
        <f t="shared" si="13"/>
        <v>4.415000000000003</v>
      </c>
    </row>
    <row r="146" spans="1:7" ht="12.75">
      <c r="A146" s="32">
        <f t="shared" si="10"/>
        <v>0.2</v>
      </c>
      <c r="B146" s="34">
        <f t="shared" si="8"/>
        <v>11.997777777777777</v>
      </c>
      <c r="C146" s="34">
        <f t="shared" si="11"/>
        <v>5.995</v>
      </c>
      <c r="D146" s="34"/>
      <c r="E146" s="34"/>
      <c r="F146" s="34"/>
      <c r="G146" s="34">
        <f t="shared" si="13"/>
        <v>5.360000000000003</v>
      </c>
    </row>
    <row r="147" spans="1:7" ht="12.75">
      <c r="A147" s="32">
        <f t="shared" si="10"/>
        <v>0.30000000000000004</v>
      </c>
      <c r="B147" s="34">
        <f t="shared" si="8"/>
        <v>11.995</v>
      </c>
      <c r="C147" s="34">
        <f t="shared" si="11"/>
        <v>5.98875</v>
      </c>
      <c r="D147" s="34"/>
      <c r="E147" s="34"/>
      <c r="F147" s="34"/>
      <c r="G147" s="34"/>
    </row>
    <row r="148" spans="1:7" ht="12.75">
      <c r="A148" s="32">
        <f t="shared" si="10"/>
        <v>0.4</v>
      </c>
      <c r="B148" s="34">
        <f t="shared" si="8"/>
        <v>11.991111111111111</v>
      </c>
      <c r="C148" s="34">
        <f t="shared" si="11"/>
        <v>5.98</v>
      </c>
      <c r="D148" s="34"/>
      <c r="E148" s="34"/>
      <c r="F148" s="34"/>
      <c r="G148" s="34"/>
    </row>
    <row r="149" spans="1:7" ht="12.75">
      <c r="A149" s="32">
        <f t="shared" si="10"/>
        <v>0.5</v>
      </c>
      <c r="B149" s="34">
        <f t="shared" si="8"/>
        <v>11.98611111111111</v>
      </c>
      <c r="C149" s="34">
        <f t="shared" si="11"/>
        <v>5.96875</v>
      </c>
      <c r="D149" s="34"/>
      <c r="E149" s="34"/>
      <c r="F149" s="34"/>
      <c r="G149" s="34"/>
    </row>
    <row r="150" spans="1:7" ht="12.75">
      <c r="A150" s="32">
        <f t="shared" si="10"/>
        <v>0.6</v>
      </c>
      <c r="B150" s="34">
        <f t="shared" si="8"/>
        <v>11.98</v>
      </c>
      <c r="C150" s="34">
        <f t="shared" si="11"/>
        <v>5.955</v>
      </c>
      <c r="D150" s="34"/>
      <c r="E150" s="34"/>
      <c r="F150" s="34"/>
      <c r="G150" s="34"/>
    </row>
    <row r="151" spans="1:7" ht="12.75">
      <c r="A151" s="32">
        <f t="shared" si="10"/>
        <v>0.7</v>
      </c>
      <c r="B151" s="34">
        <f t="shared" si="8"/>
        <v>11.972777777777777</v>
      </c>
      <c r="C151" s="34">
        <f t="shared" si="11"/>
        <v>5.93875</v>
      </c>
      <c r="D151" s="34"/>
      <c r="E151" s="34"/>
      <c r="F151" s="34"/>
      <c r="G151" s="34"/>
    </row>
    <row r="152" spans="1:7" ht="12.75">
      <c r="A152" s="32">
        <f t="shared" si="10"/>
        <v>0.7999999999999999</v>
      </c>
      <c r="B152" s="34">
        <f t="shared" si="8"/>
        <v>11.964444444444444</v>
      </c>
      <c r="C152" s="34">
        <f t="shared" si="11"/>
        <v>5.92</v>
      </c>
      <c r="D152" s="34"/>
      <c r="E152" s="34"/>
      <c r="F152" s="34"/>
      <c r="G152" s="34"/>
    </row>
    <row r="153" spans="1:7" ht="12.75">
      <c r="A153" s="32">
        <f t="shared" si="10"/>
        <v>0.8999999999999999</v>
      </c>
      <c r="B153" s="34">
        <f aca="true" t="shared" si="14" ref="B153:B216">-1/18*POWER(A153,2)+12</f>
        <v>11.955</v>
      </c>
      <c r="C153" s="34">
        <f t="shared" si="11"/>
        <v>5.89875</v>
      </c>
      <c r="D153" s="34"/>
      <c r="E153" s="34"/>
      <c r="F153" s="34"/>
      <c r="G153" s="34"/>
    </row>
    <row r="154" spans="1:7" ht="12.75">
      <c r="A154" s="32">
        <f aca="true" t="shared" si="15" ref="A154:A217">A153+0.1</f>
        <v>0.9999999999999999</v>
      </c>
      <c r="B154" s="34">
        <f t="shared" si="14"/>
        <v>11.944444444444445</v>
      </c>
      <c r="C154" s="34">
        <f t="shared" si="11"/>
        <v>5.875</v>
      </c>
      <c r="D154" s="34"/>
      <c r="E154" s="34"/>
      <c r="F154" s="34"/>
      <c r="G154" s="34"/>
    </row>
    <row r="155" spans="1:7" ht="12.75">
      <c r="A155" s="32">
        <f t="shared" si="15"/>
        <v>1.0999999999999999</v>
      </c>
      <c r="B155" s="34">
        <f t="shared" si="14"/>
        <v>11.932777777777778</v>
      </c>
      <c r="C155" s="34">
        <f t="shared" si="11"/>
        <v>5.84875</v>
      </c>
      <c r="D155" s="34"/>
      <c r="E155" s="34"/>
      <c r="F155" s="34"/>
      <c r="G155" s="34"/>
    </row>
    <row r="156" spans="1:7" ht="12.75">
      <c r="A156" s="32">
        <f t="shared" si="15"/>
        <v>1.2</v>
      </c>
      <c r="B156" s="34">
        <f t="shared" si="14"/>
        <v>11.92</v>
      </c>
      <c r="C156" s="34">
        <f t="shared" si="11"/>
        <v>5.82</v>
      </c>
      <c r="D156" s="34"/>
      <c r="E156" s="34"/>
      <c r="F156" s="34"/>
      <c r="G156" s="34"/>
    </row>
    <row r="157" spans="1:7" ht="12.75">
      <c r="A157" s="32">
        <f t="shared" si="15"/>
        <v>1.3</v>
      </c>
      <c r="B157" s="34">
        <f t="shared" si="14"/>
        <v>11.90611111111111</v>
      </c>
      <c r="C157" s="34">
        <f t="shared" si="11"/>
        <v>5.78875</v>
      </c>
      <c r="D157" s="34"/>
      <c r="E157" s="34"/>
      <c r="F157" s="34"/>
      <c r="G157" s="34"/>
    </row>
    <row r="158" spans="1:7" ht="12.75">
      <c r="A158" s="32">
        <f t="shared" si="15"/>
        <v>1.4000000000000001</v>
      </c>
      <c r="B158" s="34">
        <f t="shared" si="14"/>
        <v>11.891111111111112</v>
      </c>
      <c r="C158" s="34">
        <f t="shared" si="11"/>
        <v>5.755</v>
      </c>
      <c r="D158" s="34"/>
      <c r="E158" s="34"/>
      <c r="F158" s="34"/>
      <c r="G158" s="34"/>
    </row>
    <row r="159" spans="1:7" ht="12.75">
      <c r="A159" s="32">
        <f t="shared" si="15"/>
        <v>1.5000000000000002</v>
      </c>
      <c r="B159" s="34">
        <f t="shared" si="14"/>
        <v>11.875</v>
      </c>
      <c r="C159" s="34">
        <f t="shared" si="11"/>
        <v>5.71875</v>
      </c>
      <c r="D159" s="34"/>
      <c r="E159" s="34"/>
      <c r="F159" s="34"/>
      <c r="G159" s="34"/>
    </row>
    <row r="160" spans="1:7" ht="12.75">
      <c r="A160" s="32">
        <f t="shared" si="15"/>
        <v>1.6000000000000003</v>
      </c>
      <c r="B160" s="34">
        <f t="shared" si="14"/>
        <v>11.857777777777777</v>
      </c>
      <c r="C160" s="34">
        <f t="shared" si="11"/>
        <v>5.68</v>
      </c>
      <c r="D160" s="34"/>
      <c r="E160" s="34"/>
      <c r="F160" s="34"/>
      <c r="G160" s="34"/>
    </row>
    <row r="161" spans="1:7" ht="12.75">
      <c r="A161" s="32">
        <f t="shared" si="15"/>
        <v>1.7000000000000004</v>
      </c>
      <c r="B161" s="34">
        <f t="shared" si="14"/>
        <v>11.839444444444444</v>
      </c>
      <c r="C161" s="34">
        <f t="shared" si="11"/>
        <v>5.63875</v>
      </c>
      <c r="D161" s="34"/>
      <c r="E161" s="34"/>
      <c r="F161" s="34"/>
      <c r="G161" s="34"/>
    </row>
    <row r="162" spans="1:7" ht="12.75">
      <c r="A162" s="32">
        <f t="shared" si="15"/>
        <v>1.8000000000000005</v>
      </c>
      <c r="B162" s="34">
        <f t="shared" si="14"/>
        <v>11.82</v>
      </c>
      <c r="C162" s="34">
        <f t="shared" si="11"/>
        <v>5.595</v>
      </c>
      <c r="D162" s="34"/>
      <c r="E162" s="34"/>
      <c r="F162" s="34"/>
      <c r="G162" s="34"/>
    </row>
    <row r="163" spans="1:7" ht="12.75">
      <c r="A163" s="32">
        <f t="shared" si="15"/>
        <v>1.9000000000000006</v>
      </c>
      <c r="B163" s="34">
        <f t="shared" si="14"/>
        <v>11.799444444444445</v>
      </c>
      <c r="C163" s="34">
        <f t="shared" si="11"/>
        <v>5.54875</v>
      </c>
      <c r="D163" s="34"/>
      <c r="E163" s="34"/>
      <c r="F163" s="34"/>
      <c r="G163" s="34"/>
    </row>
    <row r="164" spans="1:7" ht="12.75">
      <c r="A164" s="32">
        <f t="shared" si="15"/>
        <v>2.0000000000000004</v>
      </c>
      <c r="B164" s="34">
        <f t="shared" si="14"/>
        <v>11.777777777777779</v>
      </c>
      <c r="C164" s="34">
        <f t="shared" si="11"/>
        <v>5.5</v>
      </c>
      <c r="D164" s="34"/>
      <c r="E164" s="34"/>
      <c r="F164" s="34"/>
      <c r="G164" s="34"/>
    </row>
    <row r="165" spans="1:7" ht="12.75">
      <c r="A165" s="32">
        <f t="shared" si="15"/>
        <v>2.1000000000000005</v>
      </c>
      <c r="B165" s="34">
        <f t="shared" si="14"/>
        <v>11.754999999999999</v>
      </c>
      <c r="C165" s="34">
        <f t="shared" si="11"/>
        <v>5.4487499999999995</v>
      </c>
      <c r="D165" s="34"/>
      <c r="E165" s="34"/>
      <c r="F165" s="34"/>
      <c r="G165" s="34"/>
    </row>
    <row r="166" spans="1:7" ht="12.75">
      <c r="A166" s="32">
        <f t="shared" si="15"/>
        <v>2.2000000000000006</v>
      </c>
      <c r="B166" s="34">
        <f t="shared" si="14"/>
        <v>11.731111111111112</v>
      </c>
      <c r="C166" s="34">
        <f t="shared" si="11"/>
        <v>5.395</v>
      </c>
      <c r="D166" s="34"/>
      <c r="E166" s="34"/>
      <c r="F166" s="34"/>
      <c r="G166" s="34"/>
    </row>
    <row r="167" spans="1:7" ht="12.75">
      <c r="A167" s="32">
        <f t="shared" si="15"/>
        <v>2.3000000000000007</v>
      </c>
      <c r="B167" s="34">
        <f t="shared" si="14"/>
        <v>11.706111111111111</v>
      </c>
      <c r="C167" s="34">
        <f t="shared" si="11"/>
        <v>5.338749999999999</v>
      </c>
      <c r="D167" s="34"/>
      <c r="E167" s="34"/>
      <c r="F167" s="34"/>
      <c r="G167" s="34"/>
    </row>
    <row r="168" spans="1:7" ht="12.75">
      <c r="A168" s="32">
        <f t="shared" si="15"/>
        <v>2.400000000000001</v>
      </c>
      <c r="B168" s="34">
        <f t="shared" si="14"/>
        <v>11.68</v>
      </c>
      <c r="C168" s="34">
        <f aca="true" t="shared" si="16" ref="C168:C184">-1/8*POWER(A168,2)+6</f>
        <v>5.279999999999999</v>
      </c>
      <c r="D168" s="34"/>
      <c r="E168" s="34"/>
      <c r="F168" s="34"/>
      <c r="G168" s="34"/>
    </row>
    <row r="169" spans="1:7" ht="12.75">
      <c r="A169" s="32">
        <f t="shared" si="15"/>
        <v>2.500000000000001</v>
      </c>
      <c r="B169" s="34">
        <f t="shared" si="14"/>
        <v>11.652777777777777</v>
      </c>
      <c r="C169" s="34">
        <f t="shared" si="16"/>
        <v>5.218749999999999</v>
      </c>
      <c r="D169" s="34"/>
      <c r="E169" s="34"/>
      <c r="F169" s="34"/>
      <c r="G169" s="34"/>
    </row>
    <row r="170" spans="1:7" ht="12.75">
      <c r="A170" s="32">
        <f t="shared" si="15"/>
        <v>2.600000000000001</v>
      </c>
      <c r="B170" s="34">
        <f t="shared" si="14"/>
        <v>11.624444444444444</v>
      </c>
      <c r="C170" s="34">
        <f t="shared" si="16"/>
        <v>5.154999999999999</v>
      </c>
      <c r="D170" s="34"/>
      <c r="E170" s="34"/>
      <c r="F170" s="34"/>
      <c r="G170" s="34"/>
    </row>
    <row r="171" spans="1:7" ht="12.75">
      <c r="A171" s="32">
        <f t="shared" si="15"/>
        <v>2.700000000000001</v>
      </c>
      <c r="B171" s="34">
        <f t="shared" si="14"/>
        <v>11.594999999999999</v>
      </c>
      <c r="C171" s="34">
        <f t="shared" si="16"/>
        <v>5.088749999999999</v>
      </c>
      <c r="D171" s="34"/>
      <c r="E171" s="34"/>
      <c r="F171" s="34"/>
      <c r="G171" s="34"/>
    </row>
    <row r="172" spans="1:7" ht="12.75">
      <c r="A172" s="32">
        <f t="shared" si="15"/>
        <v>2.800000000000001</v>
      </c>
      <c r="B172" s="34">
        <f t="shared" si="14"/>
        <v>11.564444444444444</v>
      </c>
      <c r="C172" s="34">
        <f t="shared" si="16"/>
        <v>5.02</v>
      </c>
      <c r="D172" s="34"/>
      <c r="E172" s="34"/>
      <c r="F172" s="34"/>
      <c r="G172" s="34"/>
    </row>
    <row r="173" spans="1:7" ht="12.75">
      <c r="A173" s="32">
        <f t="shared" si="15"/>
        <v>2.9000000000000012</v>
      </c>
      <c r="B173" s="34">
        <f t="shared" si="14"/>
        <v>11.532777777777778</v>
      </c>
      <c r="C173" s="34">
        <f t="shared" si="16"/>
        <v>4.948749999999999</v>
      </c>
      <c r="D173" s="34"/>
      <c r="E173" s="34"/>
      <c r="F173" s="34"/>
      <c r="G173" s="34"/>
    </row>
    <row r="174" spans="1:7" ht="12.75">
      <c r="A174" s="32">
        <f t="shared" si="15"/>
        <v>3.0000000000000013</v>
      </c>
      <c r="B174" s="34">
        <f t="shared" si="14"/>
        <v>11.5</v>
      </c>
      <c r="C174" s="34">
        <f t="shared" si="16"/>
        <v>4.874999999999999</v>
      </c>
      <c r="D174" s="34"/>
      <c r="E174" s="34"/>
      <c r="F174" s="34"/>
      <c r="G174" s="34"/>
    </row>
    <row r="175" spans="1:7" ht="12.75">
      <c r="A175" s="32">
        <f t="shared" si="15"/>
        <v>3.1000000000000014</v>
      </c>
      <c r="B175" s="34">
        <f t="shared" si="14"/>
        <v>11.466111111111111</v>
      </c>
      <c r="C175" s="34">
        <f t="shared" si="16"/>
        <v>4.798749999999999</v>
      </c>
      <c r="D175" s="34"/>
      <c r="E175" s="34"/>
      <c r="F175" s="34"/>
      <c r="G175" s="34"/>
    </row>
    <row r="176" spans="1:7" ht="12.75">
      <c r="A176" s="32">
        <f t="shared" si="15"/>
        <v>3.2000000000000015</v>
      </c>
      <c r="B176" s="34">
        <f t="shared" si="14"/>
        <v>11.431111111111111</v>
      </c>
      <c r="C176" s="34">
        <f t="shared" si="16"/>
        <v>4.719999999999999</v>
      </c>
      <c r="D176" s="34"/>
      <c r="E176" s="34"/>
      <c r="F176" s="34"/>
      <c r="G176" s="34"/>
    </row>
    <row r="177" spans="1:7" ht="12.75">
      <c r="A177" s="32">
        <f t="shared" si="15"/>
        <v>3.3000000000000016</v>
      </c>
      <c r="B177" s="34">
        <f t="shared" si="14"/>
        <v>11.395</v>
      </c>
      <c r="C177" s="34">
        <f t="shared" si="16"/>
        <v>4.638749999999998</v>
      </c>
      <c r="D177" s="34"/>
      <c r="E177" s="34"/>
      <c r="F177" s="34"/>
      <c r="G177" s="34"/>
    </row>
    <row r="178" spans="1:7" ht="12.75">
      <c r="A178" s="32">
        <f t="shared" si="15"/>
        <v>3.4000000000000017</v>
      </c>
      <c r="B178" s="34">
        <f t="shared" si="14"/>
        <v>11.357777777777777</v>
      </c>
      <c r="C178" s="34">
        <f t="shared" si="16"/>
        <v>4.554999999999999</v>
      </c>
      <c r="D178" s="34"/>
      <c r="E178" s="34"/>
      <c r="F178" s="34"/>
      <c r="G178" s="34"/>
    </row>
    <row r="179" spans="1:7" ht="12.75">
      <c r="A179" s="32">
        <f t="shared" si="15"/>
        <v>3.5000000000000018</v>
      </c>
      <c r="B179" s="34">
        <f t="shared" si="14"/>
        <v>11.319444444444443</v>
      </c>
      <c r="C179" s="34">
        <f t="shared" si="16"/>
        <v>4.468749999999998</v>
      </c>
      <c r="D179" s="34"/>
      <c r="E179" s="34"/>
      <c r="F179" s="34"/>
      <c r="G179" s="34"/>
    </row>
    <row r="180" spans="1:7" ht="12.75">
      <c r="A180" s="32">
        <f t="shared" si="15"/>
        <v>3.600000000000002</v>
      </c>
      <c r="B180" s="34">
        <f t="shared" si="14"/>
        <v>11.28</v>
      </c>
      <c r="C180" s="34">
        <f t="shared" si="16"/>
        <v>4.379999999999998</v>
      </c>
      <c r="D180" s="34"/>
      <c r="E180" s="34"/>
      <c r="F180" s="34"/>
      <c r="G180" s="34"/>
    </row>
    <row r="181" spans="1:7" ht="12.75">
      <c r="A181" s="32">
        <f t="shared" si="15"/>
        <v>3.700000000000002</v>
      </c>
      <c r="B181" s="34">
        <f t="shared" si="14"/>
        <v>11.239444444444445</v>
      </c>
      <c r="C181" s="34">
        <f t="shared" si="16"/>
        <v>4.2887499999999985</v>
      </c>
      <c r="D181" s="34"/>
      <c r="E181" s="34"/>
      <c r="F181" s="34"/>
      <c r="G181" s="34"/>
    </row>
    <row r="182" spans="1:7" ht="12.75">
      <c r="A182" s="32">
        <f t="shared" si="15"/>
        <v>3.800000000000002</v>
      </c>
      <c r="B182" s="34">
        <f t="shared" si="14"/>
        <v>11.197777777777777</v>
      </c>
      <c r="C182" s="34">
        <f t="shared" si="16"/>
        <v>4.1949999999999985</v>
      </c>
      <c r="D182" s="34"/>
      <c r="E182" s="34"/>
      <c r="F182" s="34"/>
      <c r="G182" s="34"/>
    </row>
    <row r="183" spans="1:7" ht="12.75">
      <c r="A183" s="32">
        <f t="shared" si="15"/>
        <v>3.900000000000002</v>
      </c>
      <c r="B183" s="34">
        <f t="shared" si="14"/>
        <v>11.155</v>
      </c>
      <c r="C183" s="34">
        <f t="shared" si="16"/>
        <v>4.098749999999998</v>
      </c>
      <c r="D183" s="34"/>
      <c r="E183" s="34"/>
      <c r="F183" s="34"/>
      <c r="G183" s="34"/>
    </row>
    <row r="184" spans="1:7" ht="12.75">
      <c r="A184" s="32">
        <f t="shared" si="15"/>
        <v>4.000000000000002</v>
      </c>
      <c r="B184" s="34">
        <f t="shared" si="14"/>
        <v>11.11111111111111</v>
      </c>
      <c r="C184" s="34">
        <f t="shared" si="16"/>
        <v>3.9999999999999982</v>
      </c>
      <c r="D184" s="34"/>
      <c r="E184" s="34">
        <f aca="true" t="shared" si="17" ref="E184:E247">-1/8*POWER(A184-8,2)+6</f>
        <v>4.000000000000002</v>
      </c>
      <c r="F184" s="34"/>
      <c r="G184" s="34"/>
    </row>
    <row r="185" spans="1:7" ht="12.75">
      <c r="A185" s="32">
        <f t="shared" si="15"/>
        <v>4.100000000000001</v>
      </c>
      <c r="B185" s="34">
        <f t="shared" si="14"/>
        <v>11.06611111111111</v>
      </c>
      <c r="C185" s="34"/>
      <c r="D185" s="34"/>
      <c r="E185" s="34">
        <f t="shared" si="17"/>
        <v>4.098750000000002</v>
      </c>
      <c r="F185" s="34"/>
      <c r="G185" s="34"/>
    </row>
    <row r="186" spans="1:7" ht="12.75">
      <c r="A186" s="32">
        <f t="shared" si="15"/>
        <v>4.200000000000001</v>
      </c>
      <c r="B186" s="34">
        <f t="shared" si="14"/>
        <v>11.02</v>
      </c>
      <c r="C186" s="34"/>
      <c r="D186" s="34"/>
      <c r="E186" s="34">
        <f t="shared" si="17"/>
        <v>4.195000000000001</v>
      </c>
      <c r="F186" s="34"/>
      <c r="G186" s="34"/>
    </row>
    <row r="187" spans="1:7" ht="12.75">
      <c r="A187" s="32">
        <f t="shared" si="15"/>
        <v>4.300000000000001</v>
      </c>
      <c r="B187" s="34">
        <f t="shared" si="14"/>
        <v>10.972777777777777</v>
      </c>
      <c r="C187" s="34"/>
      <c r="D187" s="34"/>
      <c r="E187" s="34">
        <f t="shared" si="17"/>
        <v>4.28875</v>
      </c>
      <c r="F187" s="34"/>
      <c r="G187" s="34"/>
    </row>
    <row r="188" spans="1:7" ht="12.75">
      <c r="A188" s="32">
        <f t="shared" si="15"/>
        <v>4.4</v>
      </c>
      <c r="B188" s="34">
        <f t="shared" si="14"/>
        <v>10.924444444444445</v>
      </c>
      <c r="C188" s="34"/>
      <c r="D188" s="34"/>
      <c r="E188" s="34">
        <f t="shared" si="17"/>
        <v>4.380000000000001</v>
      </c>
      <c r="F188" s="34"/>
      <c r="G188" s="34"/>
    </row>
    <row r="189" spans="1:7" ht="12.75">
      <c r="A189" s="32">
        <f t="shared" si="15"/>
        <v>4.5</v>
      </c>
      <c r="B189" s="34">
        <f t="shared" si="14"/>
        <v>10.875</v>
      </c>
      <c r="C189" s="34"/>
      <c r="D189" s="34"/>
      <c r="E189" s="34">
        <f t="shared" si="17"/>
        <v>4.46875</v>
      </c>
      <c r="F189" s="34"/>
      <c r="G189" s="34"/>
    </row>
    <row r="190" spans="1:7" ht="12.75">
      <c r="A190" s="32">
        <f t="shared" si="15"/>
        <v>4.6</v>
      </c>
      <c r="B190" s="34">
        <f t="shared" si="14"/>
        <v>10.824444444444445</v>
      </c>
      <c r="C190" s="34"/>
      <c r="D190" s="34"/>
      <c r="E190" s="34">
        <f t="shared" si="17"/>
        <v>4.555</v>
      </c>
      <c r="F190" s="34"/>
      <c r="G190" s="34"/>
    </row>
    <row r="191" spans="1:7" ht="12.75">
      <c r="A191" s="32">
        <f t="shared" si="15"/>
        <v>4.699999999999999</v>
      </c>
      <c r="B191" s="34">
        <f t="shared" si="14"/>
        <v>10.772777777777778</v>
      </c>
      <c r="C191" s="34"/>
      <c r="D191" s="34"/>
      <c r="E191" s="34">
        <f t="shared" si="17"/>
        <v>4.63875</v>
      </c>
      <c r="F191" s="34"/>
      <c r="G191" s="34"/>
    </row>
    <row r="192" spans="1:7" ht="12.75">
      <c r="A192" s="32">
        <f t="shared" si="15"/>
        <v>4.799999999999999</v>
      </c>
      <c r="B192" s="34">
        <f t="shared" si="14"/>
        <v>10.72</v>
      </c>
      <c r="C192" s="34"/>
      <c r="D192" s="34"/>
      <c r="E192" s="34">
        <f t="shared" si="17"/>
        <v>4.719999999999999</v>
      </c>
      <c r="F192" s="34"/>
      <c r="G192" s="34"/>
    </row>
    <row r="193" spans="1:7" ht="12.75">
      <c r="A193" s="32">
        <f t="shared" si="15"/>
        <v>4.899999999999999</v>
      </c>
      <c r="B193" s="34">
        <f t="shared" si="14"/>
        <v>10.666111111111112</v>
      </c>
      <c r="C193" s="34"/>
      <c r="D193" s="34"/>
      <c r="E193" s="34">
        <f t="shared" si="17"/>
        <v>4.798749999999999</v>
      </c>
      <c r="F193" s="34"/>
      <c r="G193" s="34"/>
    </row>
    <row r="194" spans="1:7" ht="12.75">
      <c r="A194" s="32">
        <f t="shared" si="15"/>
        <v>4.999999999999998</v>
      </c>
      <c r="B194" s="34">
        <f t="shared" si="14"/>
        <v>10.611111111111112</v>
      </c>
      <c r="C194" s="34"/>
      <c r="D194" s="34"/>
      <c r="E194" s="34">
        <f t="shared" si="17"/>
        <v>4.874999999999998</v>
      </c>
      <c r="F194" s="34"/>
      <c r="G194" s="34"/>
    </row>
    <row r="195" spans="1:7" ht="12.75">
      <c r="A195" s="32">
        <f t="shared" si="15"/>
        <v>5.099999999999998</v>
      </c>
      <c r="B195" s="34">
        <f t="shared" si="14"/>
        <v>10.555000000000001</v>
      </c>
      <c r="C195" s="34"/>
      <c r="D195" s="34"/>
      <c r="E195" s="34">
        <f t="shared" si="17"/>
        <v>4.948749999999999</v>
      </c>
      <c r="F195" s="34"/>
      <c r="G195" s="34"/>
    </row>
    <row r="196" spans="1:7" ht="12.75">
      <c r="A196" s="32">
        <f t="shared" si="15"/>
        <v>5.1999999999999975</v>
      </c>
      <c r="B196" s="34">
        <f t="shared" si="14"/>
        <v>10.49777777777778</v>
      </c>
      <c r="C196" s="34"/>
      <c r="D196" s="34"/>
      <c r="E196" s="34">
        <f t="shared" si="17"/>
        <v>5.019999999999998</v>
      </c>
      <c r="F196" s="34"/>
      <c r="G196" s="34"/>
    </row>
    <row r="197" spans="1:7" ht="12.75">
      <c r="A197" s="32">
        <f t="shared" si="15"/>
        <v>5.299999999999997</v>
      </c>
      <c r="B197" s="34">
        <f t="shared" si="14"/>
        <v>10.439444444444446</v>
      </c>
      <c r="C197" s="34"/>
      <c r="D197" s="34"/>
      <c r="E197" s="34">
        <f t="shared" si="17"/>
        <v>5.088749999999998</v>
      </c>
      <c r="F197" s="34"/>
      <c r="G197" s="34"/>
    </row>
    <row r="198" spans="1:7" ht="12.75">
      <c r="A198" s="32">
        <f t="shared" si="15"/>
        <v>5.399999999999997</v>
      </c>
      <c r="B198" s="34">
        <f t="shared" si="14"/>
        <v>10.380000000000003</v>
      </c>
      <c r="C198" s="34"/>
      <c r="D198" s="34"/>
      <c r="E198" s="34">
        <f t="shared" si="17"/>
        <v>5.154999999999998</v>
      </c>
      <c r="F198" s="34"/>
      <c r="G198" s="34"/>
    </row>
    <row r="199" spans="1:7" ht="12.75">
      <c r="A199" s="32">
        <f t="shared" si="15"/>
        <v>5.4999999999999964</v>
      </c>
      <c r="B199" s="34">
        <f t="shared" si="14"/>
        <v>10.319444444444446</v>
      </c>
      <c r="C199" s="34"/>
      <c r="D199" s="34"/>
      <c r="E199" s="34">
        <f t="shared" si="17"/>
        <v>5.218749999999998</v>
      </c>
      <c r="F199" s="34"/>
      <c r="G199" s="34"/>
    </row>
    <row r="200" spans="1:7" ht="12.75">
      <c r="A200" s="32">
        <f t="shared" si="15"/>
        <v>5.599999999999996</v>
      </c>
      <c r="B200" s="34">
        <f t="shared" si="14"/>
        <v>10.25777777777778</v>
      </c>
      <c r="C200" s="34"/>
      <c r="D200" s="34"/>
      <c r="E200" s="34">
        <f t="shared" si="17"/>
        <v>5.279999999999998</v>
      </c>
      <c r="F200" s="34"/>
      <c r="G200" s="34"/>
    </row>
    <row r="201" spans="1:7" ht="12.75">
      <c r="A201" s="32">
        <f t="shared" si="15"/>
        <v>5.699999999999996</v>
      </c>
      <c r="B201" s="34">
        <f t="shared" si="14"/>
        <v>10.195000000000002</v>
      </c>
      <c r="C201" s="34"/>
      <c r="D201" s="34"/>
      <c r="E201" s="34">
        <f t="shared" si="17"/>
        <v>5.338749999999997</v>
      </c>
      <c r="F201" s="34"/>
      <c r="G201" s="34"/>
    </row>
    <row r="202" spans="1:7" ht="12.75">
      <c r="A202" s="32">
        <f t="shared" si="15"/>
        <v>5.799999999999995</v>
      </c>
      <c r="B202" s="34">
        <f t="shared" si="14"/>
        <v>10.131111111111114</v>
      </c>
      <c r="C202" s="34"/>
      <c r="D202" s="34"/>
      <c r="E202" s="34">
        <f t="shared" si="17"/>
        <v>5.394999999999998</v>
      </c>
      <c r="F202" s="34"/>
      <c r="G202" s="34"/>
    </row>
    <row r="203" spans="1:7" ht="12.75">
      <c r="A203" s="32">
        <f t="shared" si="15"/>
        <v>5.899999999999995</v>
      </c>
      <c r="B203" s="34">
        <f t="shared" si="14"/>
        <v>10.066111111111114</v>
      </c>
      <c r="C203" s="34"/>
      <c r="D203" s="34"/>
      <c r="E203" s="34">
        <f t="shared" si="17"/>
        <v>5.448749999999998</v>
      </c>
      <c r="F203" s="34"/>
      <c r="G203" s="34"/>
    </row>
    <row r="204" spans="1:7" ht="12.75">
      <c r="A204" s="32">
        <f t="shared" si="15"/>
        <v>5.999999999999995</v>
      </c>
      <c r="B204" s="34">
        <f t="shared" si="14"/>
        <v>10.000000000000004</v>
      </c>
      <c r="C204" s="34"/>
      <c r="D204" s="34"/>
      <c r="E204" s="34">
        <f t="shared" si="17"/>
        <v>5.499999999999997</v>
      </c>
      <c r="F204" s="34"/>
      <c r="G204" s="34"/>
    </row>
    <row r="205" spans="1:7" ht="12.75">
      <c r="A205" s="32">
        <f t="shared" si="15"/>
        <v>6.099999999999994</v>
      </c>
      <c r="B205" s="34">
        <f t="shared" si="14"/>
        <v>9.932777777777781</v>
      </c>
      <c r="C205" s="34"/>
      <c r="D205" s="34"/>
      <c r="E205" s="34">
        <f t="shared" si="17"/>
        <v>5.548749999999997</v>
      </c>
      <c r="F205" s="34"/>
      <c r="G205" s="34"/>
    </row>
    <row r="206" spans="1:7" ht="12.75">
      <c r="A206" s="32">
        <f t="shared" si="15"/>
        <v>6.199999999999994</v>
      </c>
      <c r="B206" s="34">
        <f t="shared" si="14"/>
        <v>9.864444444444448</v>
      </c>
      <c r="C206" s="34"/>
      <c r="D206" s="34"/>
      <c r="E206" s="34">
        <f t="shared" si="17"/>
        <v>5.594999999999997</v>
      </c>
      <c r="F206" s="34"/>
      <c r="G206" s="34"/>
    </row>
    <row r="207" spans="1:7" ht="12.75">
      <c r="A207" s="32">
        <f t="shared" si="15"/>
        <v>6.299999999999994</v>
      </c>
      <c r="B207" s="34">
        <f t="shared" si="14"/>
        <v>9.795000000000005</v>
      </c>
      <c r="C207" s="34"/>
      <c r="D207" s="34"/>
      <c r="E207" s="34">
        <f t="shared" si="17"/>
        <v>5.638749999999997</v>
      </c>
      <c r="F207" s="34"/>
      <c r="G207" s="34"/>
    </row>
    <row r="208" spans="1:7" ht="12.75">
      <c r="A208" s="32">
        <f t="shared" si="15"/>
        <v>6.399999999999993</v>
      </c>
      <c r="B208" s="34">
        <f t="shared" si="14"/>
        <v>9.72444444444445</v>
      </c>
      <c r="C208" s="34"/>
      <c r="D208" s="34"/>
      <c r="E208" s="34">
        <f t="shared" si="17"/>
        <v>5.679999999999997</v>
      </c>
      <c r="F208" s="34"/>
      <c r="G208" s="34"/>
    </row>
    <row r="209" spans="1:7" ht="12.75">
      <c r="A209" s="32">
        <f t="shared" si="15"/>
        <v>6.499999999999993</v>
      </c>
      <c r="B209" s="34">
        <f t="shared" si="14"/>
        <v>9.652777777777782</v>
      </c>
      <c r="C209" s="34"/>
      <c r="D209" s="34"/>
      <c r="E209" s="34">
        <f t="shared" si="17"/>
        <v>5.718749999999997</v>
      </c>
      <c r="F209" s="34"/>
      <c r="G209" s="34"/>
    </row>
    <row r="210" spans="1:7" ht="12.75">
      <c r="A210" s="32">
        <f t="shared" si="15"/>
        <v>6.5999999999999925</v>
      </c>
      <c r="B210" s="34">
        <f t="shared" si="14"/>
        <v>9.580000000000005</v>
      </c>
      <c r="C210" s="34"/>
      <c r="D210" s="34"/>
      <c r="E210" s="34">
        <f t="shared" si="17"/>
        <v>5.754999999999997</v>
      </c>
      <c r="F210" s="34"/>
      <c r="G210" s="34"/>
    </row>
    <row r="211" spans="1:7" ht="12.75">
      <c r="A211" s="32">
        <f t="shared" si="15"/>
        <v>6.699999999999992</v>
      </c>
      <c r="B211" s="34">
        <f t="shared" si="14"/>
        <v>9.506111111111117</v>
      </c>
      <c r="C211" s="34"/>
      <c r="D211" s="34"/>
      <c r="E211" s="34">
        <f t="shared" si="17"/>
        <v>5.788749999999998</v>
      </c>
      <c r="F211" s="34"/>
      <c r="G211" s="34"/>
    </row>
    <row r="212" spans="1:7" ht="12.75">
      <c r="A212" s="32">
        <f t="shared" si="15"/>
        <v>6.799999999999992</v>
      </c>
      <c r="B212" s="34">
        <f t="shared" si="14"/>
        <v>9.431111111111118</v>
      </c>
      <c r="C212" s="34"/>
      <c r="D212" s="34"/>
      <c r="E212" s="34">
        <f t="shared" si="17"/>
        <v>5.819999999999998</v>
      </c>
      <c r="F212" s="34"/>
      <c r="G212" s="34"/>
    </row>
    <row r="213" spans="1:7" ht="12.75">
      <c r="A213" s="32">
        <f t="shared" si="15"/>
        <v>6.8999999999999915</v>
      </c>
      <c r="B213" s="34">
        <f t="shared" si="14"/>
        <v>9.355000000000008</v>
      </c>
      <c r="C213" s="34"/>
      <c r="D213" s="34"/>
      <c r="E213" s="34">
        <f t="shared" si="17"/>
        <v>5.848749999999997</v>
      </c>
      <c r="F213" s="34"/>
      <c r="G213" s="34"/>
    </row>
    <row r="214" spans="1:7" ht="12.75">
      <c r="A214" s="32">
        <f t="shared" si="15"/>
        <v>6.999999999999991</v>
      </c>
      <c r="B214" s="34">
        <f t="shared" si="14"/>
        <v>9.277777777777786</v>
      </c>
      <c r="C214" s="34"/>
      <c r="D214" s="34"/>
      <c r="E214" s="34">
        <f t="shared" si="17"/>
        <v>5.874999999999998</v>
      </c>
      <c r="F214" s="34"/>
      <c r="G214" s="34"/>
    </row>
    <row r="215" spans="1:7" ht="12.75">
      <c r="A215" s="32">
        <f t="shared" si="15"/>
        <v>7.099999999999991</v>
      </c>
      <c r="B215" s="34">
        <f t="shared" si="14"/>
        <v>9.199444444444453</v>
      </c>
      <c r="C215" s="34"/>
      <c r="D215" s="34"/>
      <c r="E215" s="34">
        <f t="shared" si="17"/>
        <v>5.898749999999998</v>
      </c>
      <c r="F215" s="34"/>
      <c r="G215" s="34"/>
    </row>
    <row r="216" spans="1:7" ht="12.75">
      <c r="A216" s="32">
        <f t="shared" si="15"/>
        <v>7.19999999999999</v>
      </c>
      <c r="B216" s="34">
        <f t="shared" si="14"/>
        <v>9.120000000000008</v>
      </c>
      <c r="C216" s="34"/>
      <c r="D216" s="34"/>
      <c r="E216" s="34">
        <f t="shared" si="17"/>
        <v>5.919999999999998</v>
      </c>
      <c r="F216" s="34"/>
      <c r="G216" s="34"/>
    </row>
    <row r="217" spans="1:7" ht="12.75">
      <c r="A217" s="32">
        <f t="shared" si="15"/>
        <v>7.29999999999999</v>
      </c>
      <c r="B217" s="34">
        <f aca="true" t="shared" si="18" ref="B217:B264">-1/18*POWER(A217,2)+12</f>
        <v>9.039444444444452</v>
      </c>
      <c r="C217" s="34"/>
      <c r="D217" s="34"/>
      <c r="E217" s="34">
        <f t="shared" si="17"/>
        <v>5.938749999999998</v>
      </c>
      <c r="F217" s="34"/>
      <c r="G217" s="34"/>
    </row>
    <row r="218" spans="1:7" ht="12.75">
      <c r="A218" s="32">
        <f aca="true" t="shared" si="19" ref="A218:A264">A217+0.1</f>
        <v>7.39999999999999</v>
      </c>
      <c r="B218" s="34">
        <f t="shared" si="18"/>
        <v>8.957777777777785</v>
      </c>
      <c r="C218" s="34"/>
      <c r="D218" s="34"/>
      <c r="E218" s="34">
        <f t="shared" si="17"/>
        <v>5.954999999999998</v>
      </c>
      <c r="F218" s="34"/>
      <c r="G218" s="34"/>
    </row>
    <row r="219" spans="1:7" ht="12.75">
      <c r="A219" s="32">
        <f t="shared" si="19"/>
        <v>7.499999999999989</v>
      </c>
      <c r="B219" s="34">
        <f t="shared" si="18"/>
        <v>8.875000000000009</v>
      </c>
      <c r="C219" s="34"/>
      <c r="D219" s="34"/>
      <c r="E219" s="34">
        <f t="shared" si="17"/>
        <v>5.968749999999998</v>
      </c>
      <c r="F219" s="34"/>
      <c r="G219" s="34"/>
    </row>
    <row r="220" spans="1:7" ht="12.75">
      <c r="A220" s="32">
        <f t="shared" si="19"/>
        <v>7.599999999999989</v>
      </c>
      <c r="B220" s="34">
        <f t="shared" si="18"/>
        <v>8.791111111111121</v>
      </c>
      <c r="C220" s="34"/>
      <c r="D220" s="34"/>
      <c r="E220" s="34">
        <f t="shared" si="17"/>
        <v>5.979999999999999</v>
      </c>
      <c r="F220" s="34"/>
      <c r="G220" s="34"/>
    </row>
    <row r="221" spans="1:7" ht="12.75">
      <c r="A221" s="32">
        <f t="shared" si="19"/>
        <v>7.699999999999989</v>
      </c>
      <c r="B221" s="34">
        <f t="shared" si="18"/>
        <v>8.70611111111112</v>
      </c>
      <c r="C221" s="34"/>
      <c r="D221" s="34"/>
      <c r="E221" s="34">
        <f t="shared" si="17"/>
        <v>5.98875</v>
      </c>
      <c r="F221" s="34"/>
      <c r="G221" s="34"/>
    </row>
    <row r="222" spans="1:7" ht="12.75">
      <c r="A222" s="32">
        <f t="shared" si="19"/>
        <v>7.799999999999988</v>
      </c>
      <c r="B222" s="34">
        <f t="shared" si="18"/>
        <v>8.62000000000001</v>
      </c>
      <c r="C222" s="34"/>
      <c r="D222" s="34"/>
      <c r="E222" s="34">
        <f t="shared" si="17"/>
        <v>5.994999999999999</v>
      </c>
      <c r="F222" s="34"/>
      <c r="G222" s="34"/>
    </row>
    <row r="223" spans="1:7" ht="12.75">
      <c r="A223" s="32">
        <f t="shared" si="19"/>
        <v>7.899999999999988</v>
      </c>
      <c r="B223" s="34">
        <f t="shared" si="18"/>
        <v>8.532777777777788</v>
      </c>
      <c r="C223" s="34"/>
      <c r="D223" s="34"/>
      <c r="E223" s="34">
        <f t="shared" si="17"/>
        <v>5.998749999999999</v>
      </c>
      <c r="F223" s="34"/>
      <c r="G223" s="34"/>
    </row>
    <row r="224" spans="1:7" ht="12.75">
      <c r="A224" s="32">
        <f t="shared" si="19"/>
        <v>7.999999999999988</v>
      </c>
      <c r="B224" s="34">
        <f t="shared" si="18"/>
        <v>8.444444444444455</v>
      </c>
      <c r="C224" s="34"/>
      <c r="D224" s="34"/>
      <c r="E224" s="34">
        <f t="shared" si="17"/>
        <v>6</v>
      </c>
      <c r="F224" s="34"/>
      <c r="G224" s="34"/>
    </row>
    <row r="225" spans="1:7" ht="12.75">
      <c r="A225" s="32">
        <f t="shared" si="19"/>
        <v>8.099999999999987</v>
      </c>
      <c r="B225" s="34">
        <f t="shared" si="18"/>
        <v>8.355000000000011</v>
      </c>
      <c r="C225" s="34"/>
      <c r="D225" s="34"/>
      <c r="E225" s="34">
        <f t="shared" si="17"/>
        <v>5.99875</v>
      </c>
      <c r="F225" s="34"/>
      <c r="G225" s="34"/>
    </row>
    <row r="226" spans="1:7" ht="12.75">
      <c r="A226" s="32">
        <f t="shared" si="19"/>
        <v>8.199999999999987</v>
      </c>
      <c r="B226" s="34">
        <f t="shared" si="18"/>
        <v>8.264444444444457</v>
      </c>
      <c r="C226" s="34"/>
      <c r="D226" s="34"/>
      <c r="E226" s="34">
        <f t="shared" si="17"/>
        <v>5.995000000000001</v>
      </c>
      <c r="F226" s="34"/>
      <c r="G226" s="34"/>
    </row>
    <row r="227" spans="1:7" ht="12.75">
      <c r="A227" s="32">
        <f t="shared" si="19"/>
        <v>8.299999999999986</v>
      </c>
      <c r="B227" s="34">
        <f t="shared" si="18"/>
        <v>8.17277777777779</v>
      </c>
      <c r="C227" s="34"/>
      <c r="D227" s="34"/>
      <c r="E227" s="34">
        <f t="shared" si="17"/>
        <v>5.988750000000001</v>
      </c>
      <c r="F227" s="34"/>
      <c r="G227" s="34"/>
    </row>
    <row r="228" spans="1:7" ht="12.75">
      <c r="A228" s="32">
        <f t="shared" si="19"/>
        <v>8.399999999999986</v>
      </c>
      <c r="B228" s="34">
        <f t="shared" si="18"/>
        <v>8.080000000000013</v>
      </c>
      <c r="C228" s="34"/>
      <c r="D228" s="34"/>
      <c r="E228" s="34">
        <f t="shared" si="17"/>
        <v>5.980000000000001</v>
      </c>
      <c r="F228" s="34"/>
      <c r="G228" s="34"/>
    </row>
    <row r="229" spans="1:7" ht="12.75">
      <c r="A229" s="32">
        <f t="shared" si="19"/>
        <v>8.499999999999986</v>
      </c>
      <c r="B229" s="34">
        <f t="shared" si="18"/>
        <v>7.986111111111125</v>
      </c>
      <c r="C229" s="34"/>
      <c r="D229" s="34"/>
      <c r="E229" s="34">
        <f t="shared" si="17"/>
        <v>5.968750000000002</v>
      </c>
      <c r="F229" s="34"/>
      <c r="G229" s="34"/>
    </row>
    <row r="230" spans="1:7" ht="12.75">
      <c r="A230" s="32">
        <f t="shared" si="19"/>
        <v>8.599999999999985</v>
      </c>
      <c r="B230" s="34">
        <f t="shared" si="18"/>
        <v>7.891111111111125</v>
      </c>
      <c r="C230" s="34"/>
      <c r="D230" s="34"/>
      <c r="E230" s="34">
        <f t="shared" si="17"/>
        <v>5.955000000000002</v>
      </c>
      <c r="F230" s="34"/>
      <c r="G230" s="34"/>
    </row>
    <row r="231" spans="1:7" ht="12.75">
      <c r="A231" s="32">
        <f t="shared" si="19"/>
        <v>8.699999999999985</v>
      </c>
      <c r="B231" s="34">
        <f t="shared" si="18"/>
        <v>7.795000000000014</v>
      </c>
      <c r="C231" s="34"/>
      <c r="D231" s="34"/>
      <c r="E231" s="34">
        <f t="shared" si="17"/>
        <v>5.938750000000002</v>
      </c>
      <c r="F231" s="34"/>
      <c r="G231" s="34"/>
    </row>
    <row r="232" spans="1:7" ht="12.75">
      <c r="A232" s="32">
        <f t="shared" si="19"/>
        <v>8.799999999999985</v>
      </c>
      <c r="B232" s="34">
        <f t="shared" si="18"/>
        <v>7.697777777777793</v>
      </c>
      <c r="C232" s="34"/>
      <c r="D232" s="34"/>
      <c r="E232" s="34">
        <f t="shared" si="17"/>
        <v>5.9200000000000035</v>
      </c>
      <c r="F232" s="34"/>
      <c r="G232" s="34"/>
    </row>
    <row r="233" spans="1:7" ht="12.75">
      <c r="A233" s="32">
        <f t="shared" si="19"/>
        <v>8.899999999999984</v>
      </c>
      <c r="B233" s="34">
        <f t="shared" si="18"/>
        <v>7.59944444444446</v>
      </c>
      <c r="C233" s="34"/>
      <c r="D233" s="34"/>
      <c r="E233" s="34">
        <f t="shared" si="17"/>
        <v>5.898750000000003</v>
      </c>
      <c r="F233" s="34"/>
      <c r="G233" s="34"/>
    </row>
    <row r="234" spans="1:7" ht="12.75">
      <c r="A234" s="32">
        <f t="shared" si="19"/>
        <v>8.999999999999984</v>
      </c>
      <c r="B234" s="34">
        <f t="shared" si="18"/>
        <v>7.500000000000016</v>
      </c>
      <c r="C234" s="34"/>
      <c r="D234" s="34"/>
      <c r="E234" s="34">
        <f t="shared" si="17"/>
        <v>5.8750000000000036</v>
      </c>
      <c r="F234" s="34"/>
      <c r="G234" s="34"/>
    </row>
    <row r="235" spans="1:7" ht="12.75">
      <c r="A235" s="32">
        <f t="shared" si="19"/>
        <v>9.099999999999984</v>
      </c>
      <c r="B235" s="34">
        <f t="shared" si="18"/>
        <v>7.399444444444462</v>
      </c>
      <c r="C235" s="34"/>
      <c r="D235" s="34"/>
      <c r="E235" s="34">
        <f t="shared" si="17"/>
        <v>5.848750000000004</v>
      </c>
      <c r="F235" s="34"/>
      <c r="G235" s="34"/>
    </row>
    <row r="236" spans="1:7" ht="12.75">
      <c r="A236" s="32">
        <f t="shared" si="19"/>
        <v>9.199999999999983</v>
      </c>
      <c r="B236" s="34">
        <f t="shared" si="18"/>
        <v>7.297777777777795</v>
      </c>
      <c r="C236" s="34"/>
      <c r="D236" s="34"/>
      <c r="E236" s="34">
        <f t="shared" si="17"/>
        <v>5.820000000000005</v>
      </c>
      <c r="F236" s="34"/>
      <c r="G236" s="34"/>
    </row>
    <row r="237" spans="1:7" ht="12.75">
      <c r="A237" s="32">
        <f t="shared" si="19"/>
        <v>9.299999999999983</v>
      </c>
      <c r="B237" s="34">
        <f t="shared" si="18"/>
        <v>7.195000000000018</v>
      </c>
      <c r="C237" s="34"/>
      <c r="D237" s="34"/>
      <c r="E237" s="34">
        <f t="shared" si="17"/>
        <v>5.788750000000006</v>
      </c>
      <c r="F237" s="34"/>
      <c r="G237" s="34"/>
    </row>
    <row r="238" spans="1:7" ht="12.75">
      <c r="A238" s="32">
        <f t="shared" si="19"/>
        <v>9.399999999999983</v>
      </c>
      <c r="B238" s="34">
        <f t="shared" si="18"/>
        <v>7.09111111111113</v>
      </c>
      <c r="C238" s="34"/>
      <c r="D238" s="34"/>
      <c r="E238" s="34">
        <f t="shared" si="17"/>
        <v>5.755000000000006</v>
      </c>
      <c r="F238" s="34"/>
      <c r="G238" s="34"/>
    </row>
    <row r="239" spans="1:7" ht="12.75">
      <c r="A239" s="32">
        <f t="shared" si="19"/>
        <v>9.499999999999982</v>
      </c>
      <c r="B239" s="34">
        <f t="shared" si="18"/>
        <v>6.98611111111113</v>
      </c>
      <c r="C239" s="34"/>
      <c r="D239" s="34"/>
      <c r="E239" s="34">
        <f t="shared" si="17"/>
        <v>5.718750000000007</v>
      </c>
      <c r="F239" s="34"/>
      <c r="G239" s="34"/>
    </row>
    <row r="240" spans="1:7" ht="12.75">
      <c r="A240" s="32">
        <f t="shared" si="19"/>
        <v>9.599999999999982</v>
      </c>
      <c r="B240" s="34">
        <f t="shared" si="18"/>
        <v>6.880000000000019</v>
      </c>
      <c r="C240" s="34"/>
      <c r="D240" s="34"/>
      <c r="E240" s="34">
        <f t="shared" si="17"/>
        <v>5.680000000000007</v>
      </c>
      <c r="F240" s="34"/>
      <c r="G240" s="34"/>
    </row>
    <row r="241" spans="1:7" ht="12.75">
      <c r="A241" s="32">
        <f t="shared" si="19"/>
        <v>9.699999999999982</v>
      </c>
      <c r="B241" s="34">
        <f t="shared" si="18"/>
        <v>6.772777777777797</v>
      </c>
      <c r="C241" s="34"/>
      <c r="D241" s="34"/>
      <c r="E241" s="34">
        <f t="shared" si="17"/>
        <v>5.638750000000008</v>
      </c>
      <c r="F241" s="34"/>
      <c r="G241" s="34"/>
    </row>
    <row r="242" spans="1:7" ht="12.75">
      <c r="A242" s="32">
        <f t="shared" si="19"/>
        <v>9.799999999999981</v>
      </c>
      <c r="B242" s="34">
        <f t="shared" si="18"/>
        <v>6.664444444444465</v>
      </c>
      <c r="C242" s="34"/>
      <c r="D242" s="34"/>
      <c r="E242" s="34">
        <f t="shared" si="17"/>
        <v>5.595000000000009</v>
      </c>
      <c r="F242" s="34"/>
      <c r="G242" s="34"/>
    </row>
    <row r="243" spans="1:7" ht="12.75">
      <c r="A243" s="32">
        <f t="shared" si="19"/>
        <v>9.89999999999998</v>
      </c>
      <c r="B243" s="34">
        <f t="shared" si="18"/>
        <v>6.555000000000021</v>
      </c>
      <c r="C243" s="34"/>
      <c r="D243" s="34"/>
      <c r="E243" s="34">
        <f t="shared" si="17"/>
        <v>5.548750000000009</v>
      </c>
      <c r="F243" s="34"/>
      <c r="G243" s="34"/>
    </row>
    <row r="244" spans="1:7" ht="12.75">
      <c r="A244" s="32">
        <f t="shared" si="19"/>
        <v>9.99999999999998</v>
      </c>
      <c r="B244" s="34">
        <f t="shared" si="18"/>
        <v>6.444444444444467</v>
      </c>
      <c r="C244" s="34"/>
      <c r="D244" s="34"/>
      <c r="E244" s="34">
        <f t="shared" si="17"/>
        <v>5.50000000000001</v>
      </c>
      <c r="F244" s="34"/>
      <c r="G244" s="34"/>
    </row>
    <row r="245" spans="1:7" ht="12.75">
      <c r="A245" s="32">
        <f t="shared" si="19"/>
        <v>10.09999999999998</v>
      </c>
      <c r="B245" s="34">
        <f t="shared" si="18"/>
        <v>6.3327777777778005</v>
      </c>
      <c r="C245" s="34"/>
      <c r="D245" s="34"/>
      <c r="E245" s="34">
        <f t="shared" si="17"/>
        <v>5.44875000000001</v>
      </c>
      <c r="F245" s="34"/>
      <c r="G245" s="34"/>
    </row>
    <row r="246" spans="1:7" ht="12.75">
      <c r="A246" s="32">
        <f t="shared" si="19"/>
        <v>10.19999999999998</v>
      </c>
      <c r="B246" s="34">
        <f t="shared" si="18"/>
        <v>6.220000000000024</v>
      </c>
      <c r="C246" s="34"/>
      <c r="D246" s="34"/>
      <c r="E246" s="34">
        <f t="shared" si="17"/>
        <v>5.395000000000011</v>
      </c>
      <c r="F246" s="34"/>
      <c r="G246" s="34"/>
    </row>
    <row r="247" spans="1:7" ht="12.75">
      <c r="A247" s="32">
        <f t="shared" si="19"/>
        <v>10.29999999999998</v>
      </c>
      <c r="B247" s="34">
        <f t="shared" si="18"/>
        <v>6.106111111111135</v>
      </c>
      <c r="C247" s="34"/>
      <c r="D247" s="34"/>
      <c r="E247" s="34">
        <f t="shared" si="17"/>
        <v>5.338750000000012</v>
      </c>
      <c r="F247" s="34"/>
      <c r="G247" s="34"/>
    </row>
    <row r="248" spans="1:7" ht="12.75">
      <c r="A248" s="32">
        <f t="shared" si="19"/>
        <v>10.399999999999979</v>
      </c>
      <c r="B248" s="34">
        <f t="shared" si="18"/>
        <v>5.9911111111111355</v>
      </c>
      <c r="C248" s="34"/>
      <c r="D248" s="34"/>
      <c r="E248" s="34">
        <f aca="true" t="shared" si="20" ref="E248:E264">-1/8*POWER(A248-8,2)+6</f>
        <v>5.280000000000013</v>
      </c>
      <c r="F248" s="34"/>
      <c r="G248" s="34"/>
    </row>
    <row r="249" spans="1:7" ht="12.75">
      <c r="A249" s="32">
        <f t="shared" si="19"/>
        <v>10.499999999999979</v>
      </c>
      <c r="B249" s="34">
        <f t="shared" si="18"/>
        <v>5.875000000000026</v>
      </c>
      <c r="C249" s="34"/>
      <c r="D249" s="34"/>
      <c r="E249" s="34">
        <f t="shared" si="20"/>
        <v>5.218750000000013</v>
      </c>
      <c r="F249" s="34"/>
      <c r="G249" s="34"/>
    </row>
    <row r="250" spans="1:7" ht="12.75">
      <c r="A250" s="32">
        <f t="shared" si="19"/>
        <v>10.599999999999978</v>
      </c>
      <c r="B250" s="34">
        <f t="shared" si="18"/>
        <v>5.757777777777804</v>
      </c>
      <c r="C250" s="34"/>
      <c r="D250" s="34"/>
      <c r="E250" s="34">
        <f t="shared" si="20"/>
        <v>5.1550000000000145</v>
      </c>
      <c r="F250" s="34"/>
      <c r="G250" s="34"/>
    </row>
    <row r="251" spans="1:7" ht="12.75">
      <c r="A251" s="32">
        <f t="shared" si="19"/>
        <v>10.699999999999978</v>
      </c>
      <c r="B251" s="34">
        <f t="shared" si="18"/>
        <v>5.639444444444472</v>
      </c>
      <c r="C251" s="34"/>
      <c r="D251" s="34"/>
      <c r="E251" s="34">
        <f t="shared" si="20"/>
        <v>5.088750000000015</v>
      </c>
      <c r="F251" s="34"/>
      <c r="G251" s="34"/>
    </row>
    <row r="252" spans="1:7" ht="12.75">
      <c r="A252" s="32">
        <f t="shared" si="19"/>
        <v>10.799999999999978</v>
      </c>
      <c r="B252" s="34">
        <f t="shared" si="18"/>
        <v>5.520000000000027</v>
      </c>
      <c r="C252" s="34"/>
      <c r="D252" s="34"/>
      <c r="E252" s="34">
        <f t="shared" si="20"/>
        <v>5.020000000000016</v>
      </c>
      <c r="F252" s="34"/>
      <c r="G252" s="34"/>
    </row>
    <row r="253" spans="1:7" ht="12.75">
      <c r="A253" s="32">
        <f t="shared" si="19"/>
        <v>10.899999999999977</v>
      </c>
      <c r="B253" s="34">
        <f t="shared" si="18"/>
        <v>5.399444444444472</v>
      </c>
      <c r="C253" s="34"/>
      <c r="D253" s="34"/>
      <c r="E253" s="34">
        <f t="shared" si="20"/>
        <v>4.948750000000016</v>
      </c>
      <c r="F253" s="34"/>
      <c r="G253" s="34"/>
    </row>
    <row r="254" spans="1:7" ht="12.75">
      <c r="A254" s="32">
        <f t="shared" si="19"/>
        <v>10.999999999999977</v>
      </c>
      <c r="B254" s="34">
        <f t="shared" si="18"/>
        <v>5.277777777777807</v>
      </c>
      <c r="C254" s="34"/>
      <c r="D254" s="34"/>
      <c r="E254" s="34">
        <f t="shared" si="20"/>
        <v>4.875000000000018</v>
      </c>
      <c r="F254" s="34"/>
      <c r="G254" s="34"/>
    </row>
    <row r="255" spans="1:7" ht="12.75">
      <c r="A255" s="32">
        <f t="shared" si="19"/>
        <v>11.099999999999977</v>
      </c>
      <c r="B255" s="34">
        <f t="shared" si="18"/>
        <v>5.15500000000003</v>
      </c>
      <c r="C255" s="34"/>
      <c r="D255" s="34"/>
      <c r="E255" s="34">
        <f t="shared" si="20"/>
        <v>4.798750000000018</v>
      </c>
      <c r="F255" s="34"/>
      <c r="G255" s="34"/>
    </row>
    <row r="256" spans="1:7" ht="12.75">
      <c r="A256" s="32">
        <f t="shared" si="19"/>
        <v>11.199999999999976</v>
      </c>
      <c r="B256" s="34">
        <f t="shared" si="18"/>
        <v>5.031111111111141</v>
      </c>
      <c r="C256" s="34"/>
      <c r="D256" s="34"/>
      <c r="E256" s="34">
        <f t="shared" si="20"/>
        <v>4.720000000000019</v>
      </c>
      <c r="F256" s="34"/>
      <c r="G256" s="34"/>
    </row>
    <row r="257" spans="1:7" ht="12.75">
      <c r="A257" s="32">
        <f t="shared" si="19"/>
        <v>11.299999999999976</v>
      </c>
      <c r="B257" s="34">
        <f t="shared" si="18"/>
        <v>4.906111111111142</v>
      </c>
      <c r="C257" s="34"/>
      <c r="D257" s="34"/>
      <c r="E257" s="34">
        <f t="shared" si="20"/>
        <v>4.6387500000000195</v>
      </c>
      <c r="F257" s="34"/>
      <c r="G257" s="34"/>
    </row>
    <row r="258" spans="1:7" ht="12.75">
      <c r="A258" s="32">
        <f t="shared" si="19"/>
        <v>11.399999999999975</v>
      </c>
      <c r="B258" s="34">
        <f t="shared" si="18"/>
        <v>4.780000000000031</v>
      </c>
      <c r="C258" s="34"/>
      <c r="D258" s="34"/>
      <c r="E258" s="34">
        <f t="shared" si="20"/>
        <v>4.555000000000021</v>
      </c>
      <c r="F258" s="34"/>
      <c r="G258" s="34"/>
    </row>
    <row r="259" spans="1:7" ht="12.75">
      <c r="A259" s="32">
        <f t="shared" si="19"/>
        <v>11.499999999999975</v>
      </c>
      <c r="B259" s="34">
        <f t="shared" si="18"/>
        <v>4.65277777777781</v>
      </c>
      <c r="C259" s="34"/>
      <c r="D259" s="34"/>
      <c r="E259" s="34">
        <f t="shared" si="20"/>
        <v>4.468750000000021</v>
      </c>
      <c r="F259" s="34"/>
      <c r="G259" s="34"/>
    </row>
    <row r="260" spans="1:7" ht="12.75">
      <c r="A260" s="32">
        <f t="shared" si="19"/>
        <v>11.599999999999975</v>
      </c>
      <c r="B260" s="34">
        <f t="shared" si="18"/>
        <v>4.524444444444478</v>
      </c>
      <c r="C260" s="34"/>
      <c r="D260" s="34"/>
      <c r="E260" s="34">
        <f t="shared" si="20"/>
        <v>4.380000000000023</v>
      </c>
      <c r="F260" s="34"/>
      <c r="G260" s="34"/>
    </row>
    <row r="261" spans="1:7" ht="12.75">
      <c r="A261" s="32">
        <f t="shared" si="19"/>
        <v>11.699999999999974</v>
      </c>
      <c r="B261" s="34">
        <f t="shared" si="18"/>
        <v>4.395000000000034</v>
      </c>
      <c r="C261" s="34"/>
      <c r="D261" s="34"/>
      <c r="E261" s="34">
        <f t="shared" si="20"/>
        <v>4.288750000000023</v>
      </c>
      <c r="F261" s="34"/>
      <c r="G261" s="34"/>
    </row>
    <row r="262" spans="1:7" ht="12.75">
      <c r="A262" s="32">
        <f t="shared" si="19"/>
        <v>11.799999999999974</v>
      </c>
      <c r="B262" s="34">
        <f t="shared" si="18"/>
        <v>4.264444444444479</v>
      </c>
      <c r="C262" s="34"/>
      <c r="D262" s="34"/>
      <c r="E262" s="34">
        <f t="shared" si="20"/>
        <v>4.195000000000025</v>
      </c>
      <c r="F262" s="34"/>
      <c r="G262" s="34"/>
    </row>
    <row r="263" spans="1:7" ht="12.75">
      <c r="A263" s="32">
        <f t="shared" si="19"/>
        <v>11.899999999999974</v>
      </c>
      <c r="B263" s="34">
        <f t="shared" si="18"/>
        <v>4.132777777777812</v>
      </c>
      <c r="C263" s="34"/>
      <c r="D263" s="34"/>
      <c r="E263" s="34">
        <f t="shared" si="20"/>
        <v>4.098750000000026</v>
      </c>
      <c r="F263" s="34"/>
      <c r="G263" s="34"/>
    </row>
    <row r="264" spans="1:7" ht="12.75">
      <c r="A264" s="32">
        <f t="shared" si="19"/>
        <v>11.999999999999973</v>
      </c>
      <c r="B264" s="34">
        <f t="shared" si="18"/>
        <v>4.0000000000000355</v>
      </c>
      <c r="C264" s="34"/>
      <c r="D264" s="34"/>
      <c r="E264" s="34">
        <f t="shared" si="20"/>
        <v>4.000000000000027</v>
      </c>
      <c r="F264" s="34"/>
      <c r="G264" s="3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I9"/>
  <sheetViews>
    <sheetView zoomScalePageLayoutView="0" workbookViewId="0" topLeftCell="A1">
      <selection activeCell="J50" sqref="J50"/>
    </sheetView>
  </sheetViews>
  <sheetFormatPr defaultColWidth="9.00390625" defaultRowHeight="12.75"/>
  <sheetData>
    <row r="1" spans="1:8" ht="12.75">
      <c r="A1" s="87" t="s">
        <v>38</v>
      </c>
      <c r="B1" s="88"/>
      <c r="C1" s="88"/>
      <c r="D1" s="88"/>
      <c r="E1" s="88"/>
      <c r="F1" s="88"/>
      <c r="G1" s="88"/>
      <c r="H1" s="89"/>
    </row>
    <row r="2" spans="1:8" ht="12.75">
      <c r="A2" s="90"/>
      <c r="B2" s="91"/>
      <c r="C2" s="91"/>
      <c r="D2" s="91"/>
      <c r="E2" s="91"/>
      <c r="F2" s="91"/>
      <c r="G2" s="91"/>
      <c r="H2" s="92"/>
    </row>
    <row r="3" spans="1:8" ht="12.75">
      <c r="A3" s="93"/>
      <c r="B3" s="94"/>
      <c r="C3" s="94"/>
      <c r="D3" s="94"/>
      <c r="E3" s="94"/>
      <c r="F3" s="94"/>
      <c r="G3" s="94"/>
      <c r="H3" s="95"/>
    </row>
    <row r="5" spans="1:8" ht="12.75">
      <c r="A5" s="96" t="s">
        <v>10</v>
      </c>
      <c r="B5" s="97"/>
      <c r="C5" s="96" t="s">
        <v>11</v>
      </c>
      <c r="D5" s="97"/>
      <c r="E5" s="96" t="s">
        <v>12</v>
      </c>
      <c r="F5" s="98"/>
      <c r="G5" s="98"/>
      <c r="H5" s="97"/>
    </row>
    <row r="6" spans="1:9" ht="12.75">
      <c r="A6" s="22">
        <v>1</v>
      </c>
      <c r="B6" s="23">
        <v>6</v>
      </c>
      <c r="C6" s="23">
        <v>0</v>
      </c>
      <c r="D6" s="23">
        <v>9</v>
      </c>
      <c r="E6" s="23">
        <v>1</v>
      </c>
      <c r="F6" s="23">
        <v>9</v>
      </c>
      <c r="G6" s="23">
        <v>7</v>
      </c>
      <c r="H6" s="23">
        <v>2</v>
      </c>
      <c r="I6" s="19">
        <f>SUM(A6:H6)</f>
        <v>35</v>
      </c>
    </row>
    <row r="7" ht="12.75">
      <c r="I7" s="19">
        <f>INT(I6/10)+MOD(I6,10)</f>
        <v>8</v>
      </c>
    </row>
    <row r="8" ht="12.75">
      <c r="I8" s="19">
        <f>INT(I7/10)+MOD(I7,10)</f>
        <v>8</v>
      </c>
    </row>
    <row r="9" spans="1:4" ht="12.75">
      <c r="A9" s="83" t="s">
        <v>13</v>
      </c>
      <c r="B9" s="84"/>
      <c r="C9" s="85" t="str">
        <f>IF(I8=1,"Солнце",IF(I8=2,"Луна",IF(I8=3,"Марс",IF(I8=4,"Меркурий",IF(I8=5,"Юпитер",IF(I8=6,"Венера",IF(I8=7,"Сатурн",IF(I8=8,"Уран","Нептун"))))))))</f>
        <v>Уран</v>
      </c>
      <c r="D9" s="86"/>
    </row>
  </sheetData>
  <sheetProtection/>
  <mergeCells count="6">
    <mergeCell ref="A9:B9"/>
    <mergeCell ref="C9:D9"/>
    <mergeCell ref="A1:H3"/>
    <mergeCell ref="A5:B5"/>
    <mergeCell ref="C5:D5"/>
    <mergeCell ref="E5:H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rgb="FFFFC000"/>
  </sheetPr>
  <dimension ref="B5:H16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14.75390625" style="0" customWidth="1"/>
    <col min="3" max="3" width="10.875" style="0" customWidth="1"/>
    <col min="4" max="4" width="11.25390625" style="0" customWidth="1"/>
  </cols>
  <sheetData>
    <row r="5" spans="5:8" ht="12.75">
      <c r="E5" s="15"/>
      <c r="F5" s="15"/>
      <c r="G5" s="15"/>
      <c r="H5" s="15"/>
    </row>
    <row r="6" spans="5:8" ht="12.75">
      <c r="E6" s="15"/>
      <c r="F6" s="15"/>
      <c r="G6" s="15"/>
      <c r="H6" s="15"/>
    </row>
    <row r="8" ht="13.5" thickBot="1"/>
    <row r="9" spans="2:3" ht="13.5" thickBot="1">
      <c r="B9" t="s">
        <v>0</v>
      </c>
      <c r="C9" s="17"/>
    </row>
    <row r="10" spans="2:3" ht="13.5" thickBot="1">
      <c r="B10" t="s">
        <v>1</v>
      </c>
      <c r="C10" s="17"/>
    </row>
    <row r="13" ht="12.75">
      <c r="D13" t="s">
        <v>2</v>
      </c>
    </row>
    <row r="15" spans="6:8" ht="12.75">
      <c r="F15" s="99" t="s">
        <v>9</v>
      </c>
      <c r="G15" s="100"/>
      <c r="H15" s="100"/>
    </row>
    <row r="16" spans="3:8" ht="12.75">
      <c r="C16" s="1" t="s">
        <v>3</v>
      </c>
      <c r="F16" s="99" t="s">
        <v>8</v>
      </c>
      <c r="G16" s="100"/>
      <c r="H16" s="100"/>
    </row>
  </sheetData>
  <sheetProtection/>
  <mergeCells count="2">
    <mergeCell ref="F15:H15"/>
    <mergeCell ref="F16:H16"/>
  </mergeCells>
  <hyperlinks>
    <hyperlink ref="C16" location="Кроссворд!A1" display="Разгадать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A10"/>
  <sheetViews>
    <sheetView zoomScalePageLayoutView="0" workbookViewId="0" topLeftCell="A1">
      <selection activeCell="A7" sqref="A7"/>
    </sheetView>
  </sheetViews>
  <sheetFormatPr defaultColWidth="9.00390625" defaultRowHeight="12.75"/>
  <cols>
    <col min="6" max="6" width="8.625" style="0" customWidth="1"/>
    <col min="7" max="9" width="8.875" style="0" hidden="1" customWidth="1"/>
    <col min="10" max="10" width="5.00390625" style="0" customWidth="1"/>
    <col min="11" max="11" width="10.625" style="0" customWidth="1"/>
  </cols>
  <sheetData>
    <row r="1" ht="12.75">
      <c r="A1" s="18">
        <f>IF(CONCATENATE(Кроссворд!B6,Кроссворд!B7,Кроссворд!B8,Кроссворд!B9,Кроссворд!B10,Кроссворд!B11,Кроссворд!B12,Кроссворд!B13)="фрагмент",1,0)</f>
        <v>0</v>
      </c>
    </row>
    <row r="2" ht="12.75">
      <c r="A2" s="19">
        <f>IF(CONCATENATE(Кроссворд!D3,Кроссворд!D4,Кроссворд!D5,Кроссворд!D6,Кроссворд!D7,Кроссворд!D8,Кроссворд!D9)="система",1,0)</f>
        <v>0</v>
      </c>
    </row>
    <row r="3" ht="12.75">
      <c r="A3" s="19">
        <f>IF(CONCATENATE(Кроссворд!H2,Кроссворд!H3,Кроссворд!H4,Кроссворд!H5,Кроссворд!H6,Кроссворд!H7,Кроссворд!H8,Кроссворд!H9)="удаление",1,0)</f>
        <v>0</v>
      </c>
    </row>
    <row r="4" ht="12.75">
      <c r="A4" s="19">
        <f>IF(CONCATENATE(Кроссворд!K6,Кроссворд!K7,Кроссворд!K8,Кроссворд!K9,Кроссворд!K10,Кроссворд!K11)="запись",1,0)</f>
        <v>0</v>
      </c>
    </row>
    <row r="5" ht="12.75">
      <c r="A5" s="19">
        <f>IF(CONCATENATE(Кроссворд!E9,Кроссворд!E10,Кроссворд!E11,Кроссворд!E12)="файл",1,0)</f>
        <v>0</v>
      </c>
    </row>
    <row r="6" ht="12.75">
      <c r="A6" s="19">
        <f>IF(CONCATENATE(Кроссворд!H3,Кроссворд!I3,Кроссворд!J3,Кроссворд!K3,Кроссворд!L3,Кроссворд!M3)="дерева",1,0)</f>
        <v>0</v>
      </c>
    </row>
    <row r="7" ht="12.75">
      <c r="A7" s="19">
        <f>IF(CONCATENATE(Кроссворд!B4,Кроссворд!C4,Кроссворд!D4,Кроссворд!E4,Кроссворд!F4,Кроссворд!G4,Кроссворд!H4)="утилита",1,0)</f>
        <v>0</v>
      </c>
    </row>
    <row r="8" ht="12.75">
      <c r="A8" s="19">
        <f>'системы счисления'!H15</f>
        <v>0</v>
      </c>
    </row>
    <row r="9" ht="12.75">
      <c r="A9" s="19">
        <f>AVERAGE(A1:A8)</f>
        <v>0</v>
      </c>
    </row>
    <row r="10" ht="12.75">
      <c r="A10" s="19">
        <f>IF(A9&lt;0.4,2,IF(A9&lt;0.6,3,IF(A9&lt;0.9,4,5)))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rgb="FFFFC000"/>
  </sheetPr>
  <dimension ref="A1:I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6:9" ht="12.75">
      <c r="F1" s="20"/>
      <c r="G1" s="20"/>
      <c r="H1" s="20"/>
      <c r="I1" s="20"/>
    </row>
    <row r="2" spans="1:9" ht="12.75">
      <c r="A2" s="20" t="s">
        <v>5</v>
      </c>
      <c r="C2" s="20" t="s">
        <v>6</v>
      </c>
      <c r="F2" s="20"/>
      <c r="G2" s="20"/>
      <c r="H2" s="20"/>
      <c r="I2" s="20"/>
    </row>
    <row r="3" spans="1:9" ht="12.75">
      <c r="A3" s="21">
        <f>REPT(ТИТУЛЬНЫЙ!C9,1)</f>
      </c>
      <c r="C3" s="21" t="str">
        <f>REPT(Расчетный!A10,1)</f>
        <v>2</v>
      </c>
      <c r="F3" s="20"/>
      <c r="G3" s="20"/>
      <c r="H3" s="20"/>
      <c r="I3" s="20"/>
    </row>
    <row r="4" spans="6:9" ht="12.75">
      <c r="F4" s="101" t="s">
        <v>7</v>
      </c>
      <c r="G4" s="101"/>
      <c r="H4" s="101"/>
      <c r="I4" s="101"/>
    </row>
    <row r="5" spans="6:9" ht="12.75">
      <c r="F5" s="101"/>
      <c r="G5" s="101"/>
      <c r="H5" s="101"/>
      <c r="I5" s="101"/>
    </row>
    <row r="6" spans="6:9" ht="12.75">
      <c r="F6" s="101"/>
      <c r="G6" s="101"/>
      <c r="H6" s="101"/>
      <c r="I6" s="101"/>
    </row>
    <row r="7" spans="6:9" ht="12.75">
      <c r="F7" s="101"/>
      <c r="G7" s="101"/>
      <c r="H7" s="101"/>
      <c r="I7" s="101"/>
    </row>
    <row r="8" spans="6:9" ht="12.75">
      <c r="F8" s="101"/>
      <c r="G8" s="101"/>
      <c r="H8" s="101"/>
      <c r="I8" s="101"/>
    </row>
    <row r="9" spans="6:9" ht="12.75">
      <c r="F9" s="101"/>
      <c r="G9" s="101"/>
      <c r="H9" s="101"/>
      <c r="I9" s="101"/>
    </row>
    <row r="10" spans="6:9" ht="12.75">
      <c r="F10" s="101"/>
      <c r="G10" s="101"/>
      <c r="H10" s="101"/>
      <c r="I10" s="101"/>
    </row>
    <row r="11" spans="3:9" ht="12.75">
      <c r="C11" s="16"/>
      <c r="F11" s="101"/>
      <c r="G11" s="101"/>
      <c r="H11" s="101"/>
      <c r="I11" s="101"/>
    </row>
  </sheetData>
  <sheetProtection/>
  <mergeCells count="1">
    <mergeCell ref="F4:I1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B2:O16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2.75"/>
  <cols>
    <col min="1" max="1" width="3.875" style="0" customWidth="1"/>
    <col min="2" max="14" width="3.75390625" style="0" customWidth="1"/>
    <col min="15" max="15" width="12.25390625" style="0" customWidth="1"/>
    <col min="16" max="16" width="9.75390625" style="0" customWidth="1"/>
  </cols>
  <sheetData>
    <row r="1" ht="13.5" thickBot="1"/>
    <row r="2" ht="12.75" customHeight="1" thickBot="1">
      <c r="H2" s="5"/>
    </row>
    <row r="3" spans="4:13" ht="13.5" thickBot="1">
      <c r="D3" s="2"/>
      <c r="H3" s="11"/>
      <c r="I3" s="9"/>
      <c r="J3" s="9"/>
      <c r="K3" s="9"/>
      <c r="L3" s="9"/>
      <c r="M3" s="10"/>
    </row>
    <row r="4" spans="2:8" ht="13.5" thickBot="1">
      <c r="B4" s="8"/>
      <c r="C4" s="12"/>
      <c r="D4" s="3"/>
      <c r="E4" s="13"/>
      <c r="F4" s="9"/>
      <c r="G4" s="9"/>
      <c r="H4" s="10"/>
    </row>
    <row r="5" spans="4:8" ht="13.5" thickBot="1">
      <c r="D5" s="3"/>
      <c r="H5" s="6"/>
    </row>
    <row r="6" spans="2:11" ht="12.75">
      <c r="B6" s="2"/>
      <c r="D6" s="3"/>
      <c r="H6" s="3"/>
      <c r="K6" s="2"/>
    </row>
    <row r="7" spans="2:11" ht="12.75">
      <c r="B7" s="3"/>
      <c r="D7" s="3"/>
      <c r="H7" s="3"/>
      <c r="K7" s="3"/>
    </row>
    <row r="8" spans="2:11" ht="13.5" thickBot="1">
      <c r="B8" s="14"/>
      <c r="D8" s="14"/>
      <c r="H8" s="14"/>
      <c r="K8" s="3"/>
    </row>
    <row r="9" spans="2:12" ht="13.5" thickBot="1">
      <c r="B9" s="8"/>
      <c r="C9" s="9"/>
      <c r="D9" s="12"/>
      <c r="E9" s="2"/>
      <c r="F9" s="13"/>
      <c r="G9" s="9"/>
      <c r="H9" s="9"/>
      <c r="I9" s="9"/>
      <c r="J9" s="12"/>
      <c r="K9" s="3"/>
      <c r="L9" s="7"/>
    </row>
    <row r="10" spans="2:11" ht="12.75">
      <c r="B10" s="6"/>
      <c r="E10" s="3"/>
      <c r="K10" s="3"/>
    </row>
    <row r="11" spans="2:11" ht="13.5" thickBot="1">
      <c r="B11" s="3"/>
      <c r="E11" s="3"/>
      <c r="K11" s="4"/>
    </row>
    <row r="12" spans="2:5" ht="13.5" thickBot="1">
      <c r="B12" s="3"/>
      <c r="E12" s="4"/>
    </row>
    <row r="13" ht="13.5" thickBot="1">
      <c r="B13" s="4"/>
    </row>
    <row r="16" ht="12.75">
      <c r="O16" s="1" t="s">
        <v>4</v>
      </c>
    </row>
  </sheetData>
  <sheetProtection/>
  <hyperlinks>
    <hyperlink ref="O16" location="Итоговый!A1" display="Результат"/>
  </hyperlink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14"/>
  <sheetViews>
    <sheetView zoomScalePageLayoutView="0" workbookViewId="0" topLeftCell="A1">
      <selection activeCell="G21" sqref="G21"/>
    </sheetView>
  </sheetViews>
  <sheetFormatPr defaultColWidth="9.00390625" defaultRowHeight="12.75"/>
  <cols>
    <col min="7" max="7" width="10.75390625" style="0" bestFit="1" customWidth="1"/>
    <col min="8" max="8" width="17.875" style="0" bestFit="1" customWidth="1"/>
    <col min="9" max="9" width="22.75390625" style="0" bestFit="1" customWidth="1"/>
  </cols>
  <sheetData>
    <row r="2" spans="2:9" ht="12.75">
      <c r="B2" t="s">
        <v>37</v>
      </c>
      <c r="F2" s="37"/>
      <c r="G2" s="47"/>
      <c r="H2" s="102" t="s">
        <v>36</v>
      </c>
      <c r="I2" s="102"/>
    </row>
    <row r="6" spans="2:9" s="41" customFormat="1" ht="12.75">
      <c r="B6" s="45" t="s">
        <v>29</v>
      </c>
      <c r="C6" s="45" t="s">
        <v>30</v>
      </c>
      <c r="D6" s="45" t="s">
        <v>31</v>
      </c>
      <c r="E6" s="45" t="s">
        <v>32</v>
      </c>
      <c r="F6" s="45" t="s">
        <v>33</v>
      </c>
      <c r="G6" s="45" t="s">
        <v>34</v>
      </c>
      <c r="H6" s="45" t="s">
        <v>35</v>
      </c>
      <c r="I6" s="45" t="s">
        <v>36</v>
      </c>
    </row>
    <row r="7" spans="2:9" ht="12.75">
      <c r="B7" s="45">
        <v>0</v>
      </c>
      <c r="C7" s="45">
        <v>0</v>
      </c>
      <c r="D7" s="45">
        <v>0</v>
      </c>
      <c r="E7" s="46" t="b">
        <f>NOT(C7)</f>
        <v>1</v>
      </c>
      <c r="F7" s="46" t="b">
        <f>NOT(D7)</f>
        <v>1</v>
      </c>
      <c r="G7" s="46" t="b">
        <f>AND(E7,F7)</f>
        <v>1</v>
      </c>
      <c r="H7" s="46" t="b">
        <f>OR(C7,G7)</f>
        <v>1</v>
      </c>
      <c r="I7" s="46" t="b">
        <f>AND(B7,H7)</f>
        <v>0</v>
      </c>
    </row>
    <row r="8" spans="2:9" ht="12.75">
      <c r="B8" s="45">
        <v>0</v>
      </c>
      <c r="C8" s="45">
        <v>0</v>
      </c>
      <c r="D8" s="45">
        <v>1</v>
      </c>
      <c r="E8" s="46" t="b">
        <f aca="true" t="shared" si="0" ref="E8:F14">NOT(C8)</f>
        <v>1</v>
      </c>
      <c r="F8" s="46" t="b">
        <f t="shared" si="0"/>
        <v>0</v>
      </c>
      <c r="G8" s="46" t="b">
        <f aca="true" t="shared" si="1" ref="G8:G14">AND(E8,F8)</f>
        <v>0</v>
      </c>
      <c r="H8" s="46" t="b">
        <f aca="true" t="shared" si="2" ref="H8:H14">OR(C8,G8)</f>
        <v>0</v>
      </c>
      <c r="I8" s="46" t="b">
        <f aca="true" t="shared" si="3" ref="I8:I14">AND(B8,H8)</f>
        <v>0</v>
      </c>
    </row>
    <row r="9" spans="2:9" ht="12.75">
      <c r="B9" s="45">
        <v>0</v>
      </c>
      <c r="C9" s="45">
        <v>1</v>
      </c>
      <c r="D9" s="45">
        <v>0</v>
      </c>
      <c r="E9" s="46" t="b">
        <f t="shared" si="0"/>
        <v>0</v>
      </c>
      <c r="F9" s="46" t="b">
        <f t="shared" si="0"/>
        <v>1</v>
      </c>
      <c r="G9" s="46" t="b">
        <f t="shared" si="1"/>
        <v>0</v>
      </c>
      <c r="H9" s="46" t="b">
        <f t="shared" si="2"/>
        <v>1</v>
      </c>
      <c r="I9" s="46" t="b">
        <f t="shared" si="3"/>
        <v>0</v>
      </c>
    </row>
    <row r="10" spans="2:9" ht="12.75">
      <c r="B10" s="45">
        <v>1</v>
      </c>
      <c r="C10" s="45">
        <v>0</v>
      </c>
      <c r="D10" s="45">
        <v>0</v>
      </c>
      <c r="E10" s="46" t="b">
        <f t="shared" si="0"/>
        <v>1</v>
      </c>
      <c r="F10" s="46" t="b">
        <f t="shared" si="0"/>
        <v>1</v>
      </c>
      <c r="G10" s="46" t="b">
        <f t="shared" si="1"/>
        <v>1</v>
      </c>
      <c r="H10" s="46" t="b">
        <f t="shared" si="2"/>
        <v>1</v>
      </c>
      <c r="I10" s="46" t="b">
        <f t="shared" si="3"/>
        <v>1</v>
      </c>
    </row>
    <row r="11" spans="2:9" ht="12.75">
      <c r="B11" s="45">
        <v>0</v>
      </c>
      <c r="C11" s="45">
        <v>1</v>
      </c>
      <c r="D11" s="45">
        <v>1</v>
      </c>
      <c r="E11" s="46" t="b">
        <f t="shared" si="0"/>
        <v>0</v>
      </c>
      <c r="F11" s="46" t="b">
        <f t="shared" si="0"/>
        <v>0</v>
      </c>
      <c r="G11" s="46" t="b">
        <f t="shared" si="1"/>
        <v>0</v>
      </c>
      <c r="H11" s="46" t="b">
        <f t="shared" si="2"/>
        <v>1</v>
      </c>
      <c r="I11" s="46" t="b">
        <f t="shared" si="3"/>
        <v>0</v>
      </c>
    </row>
    <row r="12" spans="2:9" ht="12.75">
      <c r="B12" s="45">
        <v>1</v>
      </c>
      <c r="C12" s="45">
        <v>0</v>
      </c>
      <c r="D12" s="45">
        <v>1</v>
      </c>
      <c r="E12" s="46" t="b">
        <f t="shared" si="0"/>
        <v>1</v>
      </c>
      <c r="F12" s="46" t="b">
        <f t="shared" si="0"/>
        <v>0</v>
      </c>
      <c r="G12" s="46" t="b">
        <f t="shared" si="1"/>
        <v>0</v>
      </c>
      <c r="H12" s="46" t="b">
        <f t="shared" si="2"/>
        <v>0</v>
      </c>
      <c r="I12" s="46" t="b">
        <f t="shared" si="3"/>
        <v>0</v>
      </c>
    </row>
    <row r="13" spans="2:9" ht="12.75">
      <c r="B13" s="45">
        <v>1</v>
      </c>
      <c r="C13" s="45">
        <v>1</v>
      </c>
      <c r="D13" s="45">
        <v>0</v>
      </c>
      <c r="E13" s="46" t="b">
        <f t="shared" si="0"/>
        <v>0</v>
      </c>
      <c r="F13" s="46" t="b">
        <f t="shared" si="0"/>
        <v>1</v>
      </c>
      <c r="G13" s="46" t="b">
        <f t="shared" si="1"/>
        <v>0</v>
      </c>
      <c r="H13" s="46" t="b">
        <f t="shared" si="2"/>
        <v>1</v>
      </c>
      <c r="I13" s="46" t="b">
        <f t="shared" si="3"/>
        <v>1</v>
      </c>
    </row>
    <row r="14" spans="2:9" ht="12.75">
      <c r="B14" s="45">
        <v>1</v>
      </c>
      <c r="C14" s="45">
        <v>1</v>
      </c>
      <c r="D14" s="45">
        <v>1</v>
      </c>
      <c r="E14" s="46" t="b">
        <f t="shared" si="0"/>
        <v>0</v>
      </c>
      <c r="F14" s="46" t="b">
        <f t="shared" si="0"/>
        <v>0</v>
      </c>
      <c r="G14" s="46" t="b">
        <f t="shared" si="1"/>
        <v>0</v>
      </c>
      <c r="H14" s="46" t="b">
        <f t="shared" si="2"/>
        <v>1</v>
      </c>
      <c r="I14" s="46" t="b">
        <f t="shared" si="3"/>
        <v>1</v>
      </c>
    </row>
  </sheetData>
  <sheetProtection/>
  <mergeCells count="1">
    <mergeCell ref="H2:I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MOXXI</cp:lastModifiedBy>
  <dcterms:created xsi:type="dcterms:W3CDTF">2005-11-05T12:40:59Z</dcterms:created>
  <dcterms:modified xsi:type="dcterms:W3CDTF">2008-01-27T07:15:00Z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