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Кроссворд № 3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<sst xmlns="http://schemas.openxmlformats.org/spreadsheetml/2006/main" count="90" uniqueCount="47">
  <si>
    <t>1.</t>
  </si>
  <si>
    <t>Восточный.</t>
  </si>
  <si>
    <t>2.</t>
  </si>
  <si>
    <t>Длинный.</t>
  </si>
  <si>
    <t>3.</t>
  </si>
  <si>
    <t>Находка.</t>
  </si>
  <si>
    <t>4.</t>
  </si>
  <si>
    <t>Синоним</t>
  </si>
  <si>
    <t>5.</t>
  </si>
  <si>
    <t>Прямой.</t>
  </si>
  <si>
    <t>6.</t>
  </si>
  <si>
    <t>Брать.</t>
  </si>
  <si>
    <t>7.</t>
  </si>
  <si>
    <t>Мало.</t>
  </si>
  <si>
    <t>8.</t>
  </si>
  <si>
    <t>Острый.</t>
  </si>
  <si>
    <t>9.</t>
  </si>
  <si>
    <t>Тот.</t>
  </si>
  <si>
    <t>10.</t>
  </si>
  <si>
    <t>Полон (краткая форма прилагательного).</t>
  </si>
  <si>
    <t>11.</t>
  </si>
  <si>
    <t>Зимой.</t>
  </si>
  <si>
    <t>12.</t>
  </si>
  <si>
    <t>Друзья.</t>
  </si>
  <si>
    <t>13.</t>
  </si>
  <si>
    <t>Вчера.</t>
  </si>
  <si>
    <t>14.</t>
  </si>
  <si>
    <t>Близко.</t>
  </si>
  <si>
    <t>15.</t>
  </si>
  <si>
    <t>Тёмный.</t>
  </si>
  <si>
    <t>16.</t>
  </si>
  <si>
    <t>Прилежный.</t>
  </si>
  <si>
    <t>17.</t>
  </si>
  <si>
    <t>Увезти.</t>
  </si>
  <si>
    <t>18.</t>
  </si>
  <si>
    <t>Плакать.</t>
  </si>
  <si>
    <t>З</t>
  </si>
  <si>
    <t>К</t>
  </si>
  <si>
    <t>П</t>
  </si>
  <si>
    <t>А</t>
  </si>
  <si>
    <t>Д</t>
  </si>
  <si>
    <t>М</t>
  </si>
  <si>
    <t>Т</t>
  </si>
  <si>
    <t>Э</t>
  </si>
  <si>
    <t>Л</t>
  </si>
  <si>
    <t>В</t>
  </si>
  <si>
    <t>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</si>
</sst>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workbookViewId="0" topLeftCell="A1">
      <selection activeCell="K9" sqref="K9"/>
    </sheetView>
  </sheetViews>
  <sheetFormatPr defaultColWidth="9.00390625" defaultRowHeight="24.75" customHeight="1"/>
  <cols>
    <col min="1" max="2" width="9.125" style="6" customWidth="1"/>
    <col min="3" max="3" width="2.875" style="6" customWidth="1"/>
    <col min="4" max="16384" width="4.75390625" style="6" customWidth="1"/>
  </cols>
  <sheetData>
    <row r="1" spans="1:40" s="3" customFormat="1" ht="24.75" customHeight="1">
      <c r="A1" s="1"/>
      <c r="B1" s="1"/>
      <c r="C1" s="1"/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4.75" customHeight="1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24.75" customHeight="1" thickBot="1">
      <c r="A3" s="4"/>
      <c r="B3" s="4"/>
      <c r="C3" s="4"/>
      <c r="D3" s="7">
        <f>IF($D$2="З","А","")</f>
      </c>
      <c r="E3" s="7">
        <f>IF($E$2="К","О","")</f>
      </c>
      <c r="F3" s="7">
        <f>IF($F$2="П","Р","")</f>
      </c>
      <c r="G3" s="7">
        <f>IF($G$2="А","Н","")</f>
      </c>
      <c r="H3" s="7">
        <f>IF($H$2="К","Р","")</f>
      </c>
      <c r="I3" s="7">
        <f>IF($I$2="Д","А","")</f>
      </c>
      <c r="J3" s="7">
        <f>IF($J$2="М","Н","")</f>
      </c>
      <c r="K3" s="7">
        <f>IF($K$2="Т","У","")</f>
      </c>
      <c r="L3" s="7">
        <f>IF($L$2="Э","Т","")</f>
      </c>
      <c r="M3" s="7">
        <f>IF($M$2="П","У","")</f>
      </c>
      <c r="N3" s="7">
        <f>IF($N$2="Л","Е","")</f>
      </c>
      <c r="O3" s="7">
        <f>IF($O$2="В","Р","")</f>
      </c>
      <c r="P3" s="7">
        <f>IF($P$2="З","А","")</f>
      </c>
      <c r="Q3" s="7">
        <f>IF($Q$2="Д","А","")</f>
      </c>
      <c r="R3" s="7">
        <f>IF($R$2="С","В","")</f>
      </c>
      <c r="S3" s="7">
        <f>IF($S$2="Л","Е","")</f>
      </c>
      <c r="T3" s="7">
        <f>IF($T$2="П","Р","")</f>
      </c>
      <c r="U3" s="7">
        <f>IF($U$2="С","М","")</f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24.75" customHeight="1" thickBot="1">
      <c r="A4" s="4"/>
      <c r="B4" s="4"/>
      <c r="C4" s="4"/>
      <c r="D4" s="8">
        <f>IF($D$2="З","П","")</f>
      </c>
      <c r="E4" s="8">
        <f>IF($E$2="К","Р","")</f>
      </c>
      <c r="F4" s="8">
        <f>IF($F$2="П","О","")</f>
      </c>
      <c r="G4" s="8">
        <f>IF($G$2="А","Т","")</f>
      </c>
      <c r="H4" s="8">
        <f>IF($H$2="К","И","")</f>
      </c>
      <c r="I4" s="8">
        <f>IF($I$2="Д","В","")</f>
      </c>
      <c r="J4" s="8">
        <f>IF($J$2="М","О","")</f>
      </c>
      <c r="K4" s="8">
        <f>IF($K$2="Т","П","")</f>
      </c>
      <c r="L4" s="8">
        <f>IF($L$2="Э","О","")</f>
      </c>
      <c r="M4" s="8">
        <f>IF($M$2="П","С","")</f>
      </c>
      <c r="N4" s="8">
        <f>IF($N$2="Л","Т","")</f>
      </c>
      <c r="O4" s="8">
        <f>IF($O$2="В","А","")</f>
      </c>
      <c r="P4" s="8">
        <f>IF($P$2="З","В","")</f>
      </c>
      <c r="Q4" s="8">
        <f>IF($Q$2="Д","Л","")</f>
      </c>
      <c r="R4" s="8">
        <f>IF($R$2="С","Е","")</f>
      </c>
      <c r="S4" s="8">
        <f>IF($S$2="Л","Н","")</f>
      </c>
      <c r="T4" s="8">
        <f>IF($T$2="П","И","")</f>
      </c>
      <c r="U4" s="8">
        <f>IF($U$2="С","Е","")</f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24.75" customHeight="1">
      <c r="A5" s="4"/>
      <c r="B5" s="4"/>
      <c r="C5" s="4"/>
      <c r="D5" s="9">
        <f>IF($D$2="З","А","")</f>
      </c>
      <c r="E5" s="9">
        <f>IF($E$2="К","О","")</f>
      </c>
      <c r="F5" s="9">
        <f>IF($F$2="П","П","")</f>
      </c>
      <c r="G5" s="10">
        <f>IF($G$2="А","О","")</f>
      </c>
      <c r="H5" s="9">
        <f>IF($H$2="К","В","")</f>
      </c>
      <c r="I5" s="9">
        <f>IF($I$2="Д","А","")</f>
      </c>
      <c r="J5" s="9">
        <f>IF($J$2="М","Г","")</f>
      </c>
      <c r="K5" s="9">
        <f>IF($K$2="Т","О","")</f>
      </c>
      <c r="L5" s="9">
        <f>IF($L$2="Э","Т","")</f>
      </c>
      <c r="M5" s="9">
        <f>IF($M$2="П","Т","")</f>
      </c>
      <c r="N5" s="9">
        <f>IF($N$2="Л","О","")</f>
      </c>
      <c r="O5" s="9">
        <f>IF($O$2="В","Г","")</f>
      </c>
      <c r="P5" s="9">
        <f>IF($P$2="З","Т","")</f>
      </c>
      <c r="Q5" s="9">
        <f>IF($Q$2="Д","Е","")</f>
      </c>
      <c r="R5" s="9">
        <f>IF($R$2="С","Т","")</f>
      </c>
      <c r="S5" s="10">
        <f>IF($S$2="Л","И","")</f>
      </c>
      <c r="T5" s="9">
        <f>IF($T$2="П","В","")</f>
      </c>
      <c r="U5" s="9">
        <f>IF($U$2="С","Я","")</f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24.75" customHeight="1">
      <c r="A6" s="4"/>
      <c r="B6" s="4"/>
      <c r="C6" s="4"/>
      <c r="D6" s="11">
        <f>IF($D$2="З","Д","")</f>
      </c>
      <c r="E6" s="11">
        <f>IF($E$2="К","Т","")</f>
      </c>
      <c r="F6" s="11">
        <f>IF($F$2="П","А","")</f>
      </c>
      <c r="G6" s="7">
        <f>IF($G$2="А","Н","")</f>
      </c>
      <c r="H6" s="11">
        <f>IF($H$2="К","О","")</f>
      </c>
      <c r="I6" s="11">
        <f>IF($I$2="Д","Т","")</f>
      </c>
      <c r="J6" s="11">
        <f>IF($J$2="М","О","")</f>
      </c>
      <c r="K6" s="11">
        <f>IF($K$2="Т","Й","")</f>
      </c>
      <c r="L6" s="4"/>
      <c r="M6" s="4"/>
      <c r="N6" s="11">
        <f>IF($N$2="Л","М","")</f>
      </c>
      <c r="O6" s="11">
        <f>IF($O$2="В","И","")</f>
      </c>
      <c r="P6" s="11">
        <f>IF($P$2="З","Р","")</f>
      </c>
      <c r="Q6" s="11">
        <f>IF($Q$2="Д","К","")</f>
      </c>
      <c r="R6" s="11">
        <f>IF($R$2="С","Л","")</f>
      </c>
      <c r="S6" s="7">
        <f>IF($S$2="Л","В","")</f>
      </c>
      <c r="T6" s="11">
        <f>IF($T$2="П","Е","")</f>
      </c>
      <c r="U6" s="11">
        <f>IF($U$2="С","Т","")</f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4.75" customHeight="1">
      <c r="A7" s="4"/>
      <c r="B7" s="4"/>
      <c r="C7" s="4"/>
      <c r="D7" s="11">
        <f>IF($D$2="З","Н","")</f>
      </c>
      <c r="E7" s="11">
        <f>IF($E$2="К","К","")</f>
      </c>
      <c r="F7" s="11">
        <f>IF($F$2="П","Ж","")</f>
      </c>
      <c r="G7" s="7">
        <f>IF($G$2="А","И","")</f>
      </c>
      <c r="H7" s="11">
        <f>IF($H$2="К","Й","")</f>
      </c>
      <c r="I7" s="11">
        <f>IF($I$2="Д","Ь","")</f>
      </c>
      <c r="J7" s="4"/>
      <c r="K7" s="4"/>
      <c r="L7" s="4"/>
      <c r="M7" s="4"/>
      <c r="N7" s="4"/>
      <c r="O7" s="4"/>
      <c r="P7" s="11">
        <f>IF($P$2="З","А","")</f>
      </c>
      <c r="Q7" s="11">
        <f>IF($Q$2="Д","О","")</f>
      </c>
      <c r="R7" s="11">
        <f>IF($R$2="С","Ы","")</f>
      </c>
      <c r="S7" s="7">
        <f>IF($S$2="Л","Ы","")</f>
      </c>
      <c r="T7" s="11">
        <f>IF($T$2="П","З","")</f>
      </c>
      <c r="U7" s="11">
        <f>IF($U$2="С","Ь","")</f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24.75" customHeight="1">
      <c r="A8" s="4"/>
      <c r="B8" s="4"/>
      <c r="C8" s="4"/>
      <c r="D8" s="11">
        <f>IF($D$2="З","Ы","")</f>
      </c>
      <c r="E8" s="11">
        <f>IF($E$2="К","И","")</f>
      </c>
      <c r="F8" s="11">
        <f>IF($F$2="П","А","")</f>
      </c>
      <c r="G8" s="11">
        <f>IF($G$2="А","М","")</f>
      </c>
      <c r="H8" s="4"/>
      <c r="I8" s="4"/>
      <c r="J8" s="4"/>
      <c r="K8" s="4"/>
      <c r="L8" s="4"/>
      <c r="M8" s="4"/>
      <c r="N8" s="4"/>
      <c r="O8" s="4"/>
      <c r="P8" s="4"/>
      <c r="Q8" s="12"/>
      <c r="R8" s="11">
        <f>IF($R$2="С","Й","")</f>
      </c>
      <c r="S8" s="7">
        <f>IF($S$2="Л","Й","")</f>
      </c>
      <c r="T8" s="11">
        <f>IF($T$2="П","Т","")</f>
      </c>
      <c r="U8" s="11">
        <f>IF($U$2="С","С","")</f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24.75" customHeight="1">
      <c r="A9" s="4"/>
      <c r="B9" s="4"/>
      <c r="C9" s="4"/>
      <c r="D9" s="11">
        <f>IF($D$2="З","Й","")</f>
      </c>
      <c r="E9" s="11">
        <f>IF($E$2="К","Й","")</f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3"/>
      <c r="S9" s="13"/>
      <c r="T9" s="11">
        <f>IF($T$2="П","И","")</f>
      </c>
      <c r="U9" s="11">
        <f>IF($U$2="С","Я","")</f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17" customFormat="1" ht="24.75" customHeight="1">
      <c r="A11" s="14"/>
      <c r="B11" s="15"/>
      <c r="C11" s="14"/>
      <c r="D11" s="16" t="s">
        <v>0</v>
      </c>
      <c r="E11" s="15" t="s">
        <v>1</v>
      </c>
      <c r="F11" s="15"/>
      <c r="G11" s="15"/>
      <c r="H11" s="15"/>
      <c r="I11" s="16" t="s">
        <v>2</v>
      </c>
      <c r="J11" s="15" t="s">
        <v>3</v>
      </c>
      <c r="K11" s="15"/>
      <c r="L11" s="15"/>
      <c r="M11" s="16" t="s">
        <v>4</v>
      </c>
      <c r="N11" s="15" t="s">
        <v>5</v>
      </c>
      <c r="O11" s="15"/>
      <c r="P11" s="15"/>
      <c r="Q11" s="16" t="s">
        <v>6</v>
      </c>
      <c r="R11" s="15" t="s">
        <v>7</v>
      </c>
      <c r="T11" s="15"/>
      <c r="U11" s="14"/>
      <c r="V11" s="15"/>
      <c r="W11" s="15"/>
      <c r="X11" s="15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s="17" customFormat="1" ht="24.75" customHeight="1">
      <c r="A12" s="14"/>
      <c r="B12" s="15"/>
      <c r="C12" s="14"/>
      <c r="D12" s="16" t="s">
        <v>8</v>
      </c>
      <c r="E12" s="15" t="s">
        <v>9</v>
      </c>
      <c r="F12" s="15"/>
      <c r="G12" s="15"/>
      <c r="H12" s="16" t="s">
        <v>10</v>
      </c>
      <c r="I12" s="15" t="s">
        <v>11</v>
      </c>
      <c r="J12" s="15"/>
      <c r="K12" s="16" t="s">
        <v>12</v>
      </c>
      <c r="L12" s="15" t="s">
        <v>13</v>
      </c>
      <c r="M12" s="15"/>
      <c r="N12" s="16" t="s">
        <v>14</v>
      </c>
      <c r="O12" s="15" t="s">
        <v>15</v>
      </c>
      <c r="P12" s="15"/>
      <c r="Q12" s="15"/>
      <c r="R12" s="16" t="s">
        <v>16</v>
      </c>
      <c r="S12" s="15" t="s">
        <v>17</v>
      </c>
      <c r="U12" s="14"/>
      <c r="V12" s="15"/>
      <c r="W12" s="15"/>
      <c r="X12" s="15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s="17" customFormat="1" ht="24.75" customHeight="1">
      <c r="A13" s="14"/>
      <c r="B13" s="15"/>
      <c r="C13" s="14"/>
      <c r="D13" s="16" t="s">
        <v>18</v>
      </c>
      <c r="E13" s="15" t="s">
        <v>19</v>
      </c>
      <c r="F13" s="15"/>
      <c r="G13" s="15"/>
      <c r="H13" s="15"/>
      <c r="I13" s="15"/>
      <c r="J13" s="15"/>
      <c r="K13" s="15"/>
      <c r="L13" s="16"/>
      <c r="M13" s="15"/>
      <c r="N13" s="15"/>
      <c r="O13" s="16"/>
      <c r="P13" s="15"/>
      <c r="Q13" s="16" t="s">
        <v>20</v>
      </c>
      <c r="R13" s="15" t="s">
        <v>21</v>
      </c>
      <c r="T13" s="15"/>
      <c r="U13" s="14"/>
      <c r="V13" s="14"/>
      <c r="W13" s="15"/>
      <c r="X13" s="15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s="17" customFormat="1" ht="24.75" customHeight="1">
      <c r="A14" s="14"/>
      <c r="B14" s="14"/>
      <c r="C14" s="14"/>
      <c r="D14" s="16" t="s">
        <v>22</v>
      </c>
      <c r="E14" s="15" t="s">
        <v>23</v>
      </c>
      <c r="F14" s="15"/>
      <c r="G14" s="15"/>
      <c r="H14" s="16" t="s">
        <v>24</v>
      </c>
      <c r="I14" s="15" t="s">
        <v>25</v>
      </c>
      <c r="J14" s="15"/>
      <c r="K14" s="15"/>
      <c r="L14" s="16" t="s">
        <v>26</v>
      </c>
      <c r="M14" s="15" t="s">
        <v>27</v>
      </c>
      <c r="N14" s="15"/>
      <c r="O14" s="15"/>
      <c r="P14" s="16" t="s">
        <v>28</v>
      </c>
      <c r="Q14" s="15" t="s">
        <v>29</v>
      </c>
      <c r="R14" s="14"/>
      <c r="S14" s="15"/>
      <c r="T14" s="15"/>
      <c r="U14" s="14"/>
      <c r="V14" s="15"/>
      <c r="W14" s="15"/>
      <c r="X14" s="15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s="17" customFormat="1" ht="24.75" customHeight="1">
      <c r="A15" s="14"/>
      <c r="B15" s="15"/>
      <c r="C15" s="14"/>
      <c r="D15" s="16" t="s">
        <v>30</v>
      </c>
      <c r="E15" s="15" t="s">
        <v>31</v>
      </c>
      <c r="F15" s="14"/>
      <c r="G15" s="14"/>
      <c r="H15" s="14"/>
      <c r="I15" s="16" t="s">
        <v>32</v>
      </c>
      <c r="J15" s="15" t="s">
        <v>33</v>
      </c>
      <c r="K15" s="15"/>
      <c r="L15" s="15"/>
      <c r="M15" s="16" t="s">
        <v>34</v>
      </c>
      <c r="N15" s="15" t="s">
        <v>35</v>
      </c>
      <c r="O15" s="14"/>
      <c r="P15" s="15"/>
      <c r="Q15" s="14"/>
      <c r="R15" s="14"/>
      <c r="S15" s="15"/>
      <c r="T15" s="15"/>
      <c r="U15" s="14"/>
      <c r="V15" s="15"/>
      <c r="W15" s="15"/>
      <c r="X15" s="15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s="17" customFormat="1" ht="24.75" customHeight="1">
      <c r="A16" s="14"/>
      <c r="B16" s="15"/>
      <c r="C16" s="14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s="17" customFormat="1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s="17" customFormat="1" ht="24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s="17" customFormat="1" ht="24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3:40" s="17" customFormat="1" ht="24.7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3:40" s="17" customFormat="1" ht="24.7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3:40" s="17" customFormat="1" ht="24.7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3:40" s="17" customFormat="1" ht="24.7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3:40" s="17" customFormat="1" ht="24.7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3:40" s="17" customFormat="1" ht="24.7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3:40" s="17" customFormat="1" ht="24.7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3:40" s="17" customFormat="1" ht="24.7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3:40" s="17" customFormat="1" ht="24.7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8:40" s="17" customFormat="1" ht="24.75" customHeight="1"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="17" customFormat="1" ht="24.75" customHeight="1"/>
    <row r="31" s="17" customFormat="1" ht="24.75" customHeight="1"/>
    <row r="32" s="17" customFormat="1" ht="24.75" customHeight="1"/>
    <row r="33" s="17" customFormat="1" ht="24.75" customHeight="1"/>
    <row r="34" s="17" customFormat="1" ht="24.75" customHeight="1"/>
    <row r="35" s="17" customFormat="1" ht="24.75" customHeight="1"/>
    <row r="36" s="17" customFormat="1" ht="24.75" customHeight="1"/>
    <row r="37" s="17" customFormat="1" ht="24.75" customHeight="1"/>
    <row r="38" s="17" customFormat="1" ht="24.75" customHeight="1"/>
    <row r="39" s="17" customFormat="1" ht="24.75" customHeight="1"/>
    <row r="40" s="18" customFormat="1" ht="24.75" customHeight="1"/>
    <row r="41" s="18" customFormat="1" ht="24.75" customHeight="1"/>
    <row r="42" s="18" customFormat="1" ht="24.75" customHeight="1"/>
    <row r="43" s="18" customFormat="1" ht="24.75" customHeight="1"/>
    <row r="44" s="18" customFormat="1" ht="24.75" customHeight="1"/>
    <row r="45" s="18" customFormat="1" ht="24.75" customHeight="1"/>
    <row r="46" s="18" customFormat="1" ht="24.75" customHeight="1"/>
    <row r="47" s="18" customFormat="1" ht="24.75" customHeight="1"/>
    <row r="48" s="18" customFormat="1" ht="24.75" customHeight="1"/>
    <row r="49" s="18" customFormat="1" ht="24.75" customHeight="1"/>
    <row r="50" s="18" customFormat="1" ht="24.75" customHeight="1"/>
    <row r="51" s="18" customFormat="1" ht="24.75" customHeight="1"/>
    <row r="52" s="18" customFormat="1" ht="24.75" customHeight="1"/>
    <row r="53" s="18" customFormat="1" ht="24.75" customHeight="1"/>
    <row r="54" s="18" customFormat="1" ht="24.75" customHeight="1"/>
    <row r="55" s="18" customFormat="1" ht="24.75" customHeight="1"/>
    <row r="56" s="18" customFormat="1" ht="24.75" customHeight="1"/>
  </sheetData>
  <printOptions/>
  <pageMargins left="0.77" right="0.5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9"/>
  <sheetViews>
    <sheetView workbookViewId="0" topLeftCell="A1">
      <selection activeCell="E16" sqref="E16"/>
    </sheetView>
  </sheetViews>
  <sheetFormatPr defaultColWidth="9.00390625" defaultRowHeight="24.75" customHeight="1"/>
  <cols>
    <col min="1" max="2" width="9.125" style="6" customWidth="1"/>
    <col min="3" max="3" width="2.875" style="6" customWidth="1"/>
    <col min="4" max="16384" width="4.75390625" style="6" customWidth="1"/>
  </cols>
  <sheetData>
    <row r="1" spans="1:40" s="3" customFormat="1" ht="24.75" customHeight="1">
      <c r="A1" s="1"/>
      <c r="B1" s="1"/>
      <c r="C1" s="1"/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4.75" customHeight="1">
      <c r="A2" s="4"/>
      <c r="B2" s="4"/>
      <c r="C2" s="4"/>
      <c r="D2" s="5" t="s">
        <v>36</v>
      </c>
      <c r="E2" s="5" t="s">
        <v>37</v>
      </c>
      <c r="F2" s="5" t="s">
        <v>38</v>
      </c>
      <c r="G2" s="5" t="s">
        <v>39</v>
      </c>
      <c r="H2" s="5" t="s">
        <v>37</v>
      </c>
      <c r="I2" s="5" t="s">
        <v>40</v>
      </c>
      <c r="J2" s="5" t="s">
        <v>41</v>
      </c>
      <c r="K2" s="5" t="s">
        <v>42</v>
      </c>
      <c r="L2" s="5" t="s">
        <v>43</v>
      </c>
      <c r="M2" s="5" t="s">
        <v>38</v>
      </c>
      <c r="N2" s="5" t="s">
        <v>44</v>
      </c>
      <c r="O2" s="5" t="s">
        <v>45</v>
      </c>
      <c r="P2" s="5" t="s">
        <v>36</v>
      </c>
      <c r="Q2" s="5" t="s">
        <v>40</v>
      </c>
      <c r="R2" s="5" t="s">
        <v>46</v>
      </c>
      <c r="S2" s="5" t="s">
        <v>44</v>
      </c>
      <c r="T2" s="5" t="s">
        <v>38</v>
      </c>
      <c r="U2" s="5" t="s">
        <v>46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24.75" customHeight="1" thickBot="1">
      <c r="A3" s="4"/>
      <c r="B3" s="4"/>
      <c r="C3" s="4"/>
      <c r="D3" s="7" t="str">
        <f>IF($D$2="З","А","")</f>
        <v>А</v>
      </c>
      <c r="E3" s="7" t="str">
        <f>IF($E$2="К","О","")</f>
        <v>О</v>
      </c>
      <c r="F3" s="7" t="str">
        <f>IF($F$2="П","Р","")</f>
        <v>Р</v>
      </c>
      <c r="G3" s="7" t="str">
        <f>IF($G$2="А","Н","")</f>
        <v>Н</v>
      </c>
      <c r="H3" s="7" t="str">
        <f>IF($H$2="К","Р","")</f>
        <v>Р</v>
      </c>
      <c r="I3" s="7" t="str">
        <f>IF($I$2="Д","А","")</f>
        <v>А</v>
      </c>
      <c r="J3" s="7" t="str">
        <f>IF($J$2="М","Н","")</f>
        <v>Н</v>
      </c>
      <c r="K3" s="7" t="str">
        <f>IF($K$2="Т","У","")</f>
        <v>У</v>
      </c>
      <c r="L3" s="7" t="str">
        <f>IF($L$2="Э","Т","")</f>
        <v>Т</v>
      </c>
      <c r="M3" s="7" t="str">
        <f>IF($M$2="П","У","")</f>
        <v>У</v>
      </c>
      <c r="N3" s="7" t="str">
        <f>IF($N$2="Л","Е","")</f>
        <v>Е</v>
      </c>
      <c r="O3" s="7" t="str">
        <f>IF($O$2="В","Р","")</f>
        <v>Р</v>
      </c>
      <c r="P3" s="7" t="str">
        <f>IF($P$2="З","А","")</f>
        <v>А</v>
      </c>
      <c r="Q3" s="7" t="str">
        <f>IF($Q$2="Д","А","")</f>
        <v>А</v>
      </c>
      <c r="R3" s="7" t="str">
        <f>IF($R$2="С","В","")</f>
        <v>В</v>
      </c>
      <c r="S3" s="7" t="str">
        <f>IF($S$2="Л","Е","")</f>
        <v>Е</v>
      </c>
      <c r="T3" s="7" t="str">
        <f>IF($T$2="П","Р","")</f>
        <v>Р</v>
      </c>
      <c r="U3" s="7" t="str">
        <f>IF($U$2="С","М","")</f>
        <v>М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24.75" customHeight="1" thickBot="1">
      <c r="A4" s="4"/>
      <c r="B4" s="4"/>
      <c r="C4" s="4"/>
      <c r="D4" s="8" t="str">
        <f>IF($D$2="З","П","")</f>
        <v>П</v>
      </c>
      <c r="E4" s="8" t="str">
        <f>IF($E$2="К","Р","")</f>
        <v>Р</v>
      </c>
      <c r="F4" s="8" t="str">
        <f>IF($F$2="П","О","")</f>
        <v>О</v>
      </c>
      <c r="G4" s="8" t="str">
        <f>IF($G$2="А","Т","")</f>
        <v>Т</v>
      </c>
      <c r="H4" s="8" t="str">
        <f>IF($H$2="К","И","")</f>
        <v>И</v>
      </c>
      <c r="I4" s="8" t="str">
        <f>IF($I$2="Д","В","")</f>
        <v>В</v>
      </c>
      <c r="J4" s="8" t="str">
        <f>IF($J$2="М","О","")</f>
        <v>О</v>
      </c>
      <c r="K4" s="8" t="str">
        <f>IF($K$2="Т","П","")</f>
        <v>П</v>
      </c>
      <c r="L4" s="8" t="str">
        <f>IF($L$2="Э","О","")</f>
        <v>О</v>
      </c>
      <c r="M4" s="8" t="str">
        <f>IF($M$2="П","С","")</f>
        <v>С</v>
      </c>
      <c r="N4" s="8" t="str">
        <f>IF($N$2="Л","Т","")</f>
        <v>Т</v>
      </c>
      <c r="O4" s="8" t="str">
        <f>IF($O$2="В","А","")</f>
        <v>А</v>
      </c>
      <c r="P4" s="8" t="str">
        <f>IF($P$2="З","В","")</f>
        <v>В</v>
      </c>
      <c r="Q4" s="8" t="str">
        <f>IF($Q$2="Д","Л","")</f>
        <v>Л</v>
      </c>
      <c r="R4" s="8" t="str">
        <f>IF($R$2="С","Е","")</f>
        <v>Е</v>
      </c>
      <c r="S4" s="8" t="str">
        <f>IF($S$2="Л","Н","")</f>
        <v>Н</v>
      </c>
      <c r="T4" s="8" t="str">
        <f>IF($T$2="П","И","")</f>
        <v>И</v>
      </c>
      <c r="U4" s="8" t="str">
        <f>IF($U$2="С","Е","")</f>
        <v>Е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24.75" customHeight="1">
      <c r="A5" s="4"/>
      <c r="B5" s="4"/>
      <c r="C5" s="4"/>
      <c r="D5" s="9" t="str">
        <f>IF($D$2="З","А","")</f>
        <v>А</v>
      </c>
      <c r="E5" s="9" t="str">
        <f>IF($E$2="К","О","")</f>
        <v>О</v>
      </c>
      <c r="F5" s="9" t="str">
        <f>IF($F$2="П","П","")</f>
        <v>П</v>
      </c>
      <c r="G5" s="10" t="str">
        <f>IF($G$2="А","О","")</f>
        <v>О</v>
      </c>
      <c r="H5" s="9" t="str">
        <f>IF($H$2="К","В","")</f>
        <v>В</v>
      </c>
      <c r="I5" s="9" t="str">
        <f>IF($I$2="Д","А","")</f>
        <v>А</v>
      </c>
      <c r="J5" s="9" t="str">
        <f>IF($J$2="М","Г","")</f>
        <v>Г</v>
      </c>
      <c r="K5" s="9" t="str">
        <f>IF($K$2="Т","О","")</f>
        <v>О</v>
      </c>
      <c r="L5" s="9" t="str">
        <f>IF($L$2="Э","Т","")</f>
        <v>Т</v>
      </c>
      <c r="M5" s="9" t="str">
        <f>IF($M$2="П","Т","")</f>
        <v>Т</v>
      </c>
      <c r="N5" s="9" t="str">
        <f>IF($N$2="Л","О","")</f>
        <v>О</v>
      </c>
      <c r="O5" s="9" t="str">
        <f>IF($O$2="В","Г","")</f>
        <v>Г</v>
      </c>
      <c r="P5" s="9" t="str">
        <f>IF($P$2="З","Т","")</f>
        <v>Т</v>
      </c>
      <c r="Q5" s="9" t="str">
        <f>IF($Q$2="Д","Е","")</f>
        <v>Е</v>
      </c>
      <c r="R5" s="9" t="str">
        <f>IF($R$2="С","Т","")</f>
        <v>Т</v>
      </c>
      <c r="S5" s="10" t="str">
        <f>IF($S$2="Л","И","")</f>
        <v>И</v>
      </c>
      <c r="T5" s="9" t="str">
        <f>IF($T$2="П","В","")</f>
        <v>В</v>
      </c>
      <c r="U5" s="9" t="str">
        <f>IF($U$2="С","Я","")</f>
        <v>Я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24.75" customHeight="1">
      <c r="A6" s="4"/>
      <c r="B6" s="4"/>
      <c r="C6" s="4"/>
      <c r="D6" s="11" t="str">
        <f>IF($D$2="З","Д","")</f>
        <v>Д</v>
      </c>
      <c r="E6" s="11" t="str">
        <f>IF($E$2="К","Т","")</f>
        <v>Т</v>
      </c>
      <c r="F6" s="11" t="str">
        <f>IF($F$2="П","А","")</f>
        <v>А</v>
      </c>
      <c r="G6" s="7" t="str">
        <f>IF($G$2="А","Н","")</f>
        <v>Н</v>
      </c>
      <c r="H6" s="11" t="str">
        <f>IF($H$2="К","О","")</f>
        <v>О</v>
      </c>
      <c r="I6" s="11" t="str">
        <f>IF($I$2="Д","Т","")</f>
        <v>Т</v>
      </c>
      <c r="J6" s="11" t="str">
        <f>IF($J$2="М","О","")</f>
        <v>О</v>
      </c>
      <c r="K6" s="11" t="str">
        <f>IF($K$2="Т","Й","")</f>
        <v>Й</v>
      </c>
      <c r="L6" s="4"/>
      <c r="M6" s="4"/>
      <c r="N6" s="11" t="str">
        <f>IF($N$2="Л","М","")</f>
        <v>М</v>
      </c>
      <c r="O6" s="11" t="str">
        <f>IF($O$2="В","И","")</f>
        <v>И</v>
      </c>
      <c r="P6" s="11" t="str">
        <f>IF($P$2="З","Р","")</f>
        <v>Р</v>
      </c>
      <c r="Q6" s="11" t="str">
        <f>IF($Q$2="Д","К","")</f>
        <v>К</v>
      </c>
      <c r="R6" s="11" t="str">
        <f>IF($R$2="С","Л","")</f>
        <v>Л</v>
      </c>
      <c r="S6" s="7" t="str">
        <f>IF($S$2="Л","В","")</f>
        <v>В</v>
      </c>
      <c r="T6" s="11" t="str">
        <f>IF($T$2="П","Е","")</f>
        <v>Е</v>
      </c>
      <c r="U6" s="11" t="str">
        <f>IF($U$2="С","Т","")</f>
        <v>Т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4.75" customHeight="1">
      <c r="A7" s="4"/>
      <c r="B7" s="4"/>
      <c r="C7" s="4"/>
      <c r="D7" s="11" t="str">
        <f>IF($D$2="З","Н","")</f>
        <v>Н</v>
      </c>
      <c r="E7" s="11" t="str">
        <f>IF($E$2="К","К","")</f>
        <v>К</v>
      </c>
      <c r="F7" s="11" t="str">
        <f>IF($F$2="П","Ж","")</f>
        <v>Ж</v>
      </c>
      <c r="G7" s="7" t="str">
        <f>IF($G$2="А","И","")</f>
        <v>И</v>
      </c>
      <c r="H7" s="11" t="str">
        <f>IF($H$2="К","Й","")</f>
        <v>Й</v>
      </c>
      <c r="I7" s="11" t="str">
        <f>IF($I$2="Д","Ь","")</f>
        <v>Ь</v>
      </c>
      <c r="J7" s="4"/>
      <c r="K7" s="4"/>
      <c r="L7" s="4"/>
      <c r="M7" s="4"/>
      <c r="N7" s="4"/>
      <c r="O7" s="4"/>
      <c r="P7" s="11" t="str">
        <f>IF($P$2="З","А","")</f>
        <v>А</v>
      </c>
      <c r="Q7" s="11" t="str">
        <f>IF($Q$2="Д","О","")</f>
        <v>О</v>
      </c>
      <c r="R7" s="11" t="str">
        <f>IF($R$2="С","Ы","")</f>
        <v>Ы</v>
      </c>
      <c r="S7" s="7" t="str">
        <f>IF($S$2="Л","Ы","")</f>
        <v>Ы</v>
      </c>
      <c r="T7" s="11" t="str">
        <f>IF($T$2="П","З","")</f>
        <v>З</v>
      </c>
      <c r="U7" s="11" t="str">
        <f>IF($U$2="С","Ь","")</f>
        <v>Ь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24.75" customHeight="1">
      <c r="A8" s="4"/>
      <c r="B8" s="4"/>
      <c r="C8" s="4"/>
      <c r="D8" s="11" t="str">
        <f>IF($D$2="З","Ы","")</f>
        <v>Ы</v>
      </c>
      <c r="E8" s="11" t="str">
        <f>IF($E$2="К","И","")</f>
        <v>И</v>
      </c>
      <c r="F8" s="11" t="str">
        <f>IF($F$2="П","А","")</f>
        <v>А</v>
      </c>
      <c r="G8" s="11" t="str">
        <f>IF($G$2="А","М","")</f>
        <v>М</v>
      </c>
      <c r="H8" s="4"/>
      <c r="I8" s="4"/>
      <c r="J8" s="4"/>
      <c r="K8" s="4"/>
      <c r="L8" s="4"/>
      <c r="M8" s="4"/>
      <c r="N8" s="4"/>
      <c r="O8" s="4"/>
      <c r="P8" s="4"/>
      <c r="Q8" s="12"/>
      <c r="R8" s="11" t="str">
        <f>IF($R$2="С","Й","")</f>
        <v>Й</v>
      </c>
      <c r="S8" s="7" t="str">
        <f>IF($S$2="Л","Й","")</f>
        <v>Й</v>
      </c>
      <c r="T8" s="11" t="str">
        <f>IF($T$2="П","Т","")</f>
        <v>Т</v>
      </c>
      <c r="U8" s="11" t="str">
        <f>IF($U$2="С","С","")</f>
        <v>С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24.75" customHeight="1">
      <c r="A9" s="4"/>
      <c r="B9" s="4"/>
      <c r="C9" s="4"/>
      <c r="D9" s="11" t="str">
        <f>IF($D$2="З","Й","")</f>
        <v>Й</v>
      </c>
      <c r="E9" s="11" t="str">
        <f>IF($E$2="К","Й","")</f>
        <v>Й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3"/>
      <c r="S9" s="13"/>
      <c r="T9" s="11" t="str">
        <f>IF($T$2="П","И","")</f>
        <v>И</v>
      </c>
      <c r="U9" s="11" t="str">
        <f>IF($U$2="С","Я","")</f>
        <v>Я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17" customFormat="1" ht="24.75" customHeight="1">
      <c r="A11" s="14"/>
      <c r="B11" s="15"/>
      <c r="C11" s="14"/>
      <c r="D11" s="16" t="s">
        <v>0</v>
      </c>
      <c r="E11" s="15" t="s">
        <v>1</v>
      </c>
      <c r="F11" s="15"/>
      <c r="G11" s="15"/>
      <c r="H11" s="15"/>
      <c r="I11" s="16" t="s">
        <v>2</v>
      </c>
      <c r="J11" s="15" t="s">
        <v>3</v>
      </c>
      <c r="K11" s="15"/>
      <c r="L11" s="15"/>
      <c r="M11" s="16" t="s">
        <v>4</v>
      </c>
      <c r="N11" s="15" t="s">
        <v>5</v>
      </c>
      <c r="O11" s="15"/>
      <c r="P11" s="15"/>
      <c r="Q11" s="16" t="s">
        <v>6</v>
      </c>
      <c r="R11" s="15" t="s">
        <v>7</v>
      </c>
      <c r="T11" s="15"/>
      <c r="U11" s="14"/>
      <c r="V11" s="15"/>
      <c r="W11" s="15"/>
      <c r="X11" s="15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s="17" customFormat="1" ht="24.75" customHeight="1">
      <c r="A12" s="14"/>
      <c r="B12" s="15"/>
      <c r="C12" s="14"/>
      <c r="D12" s="16" t="s">
        <v>8</v>
      </c>
      <c r="E12" s="15" t="s">
        <v>9</v>
      </c>
      <c r="F12" s="15"/>
      <c r="G12" s="15"/>
      <c r="H12" s="16" t="s">
        <v>10</v>
      </c>
      <c r="I12" s="15" t="s">
        <v>11</v>
      </c>
      <c r="J12" s="15"/>
      <c r="K12" s="16" t="s">
        <v>12</v>
      </c>
      <c r="L12" s="15" t="s">
        <v>13</v>
      </c>
      <c r="M12" s="15"/>
      <c r="N12" s="16" t="s">
        <v>14</v>
      </c>
      <c r="O12" s="15" t="s">
        <v>15</v>
      </c>
      <c r="P12" s="15"/>
      <c r="Q12" s="15"/>
      <c r="R12" s="16" t="s">
        <v>16</v>
      </c>
      <c r="S12" s="15" t="s">
        <v>17</v>
      </c>
      <c r="U12" s="14"/>
      <c r="V12" s="15"/>
      <c r="W12" s="15"/>
      <c r="X12" s="15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s="17" customFormat="1" ht="24.75" customHeight="1">
      <c r="A13" s="14"/>
      <c r="B13" s="15"/>
      <c r="C13" s="14"/>
      <c r="D13" s="16" t="s">
        <v>18</v>
      </c>
      <c r="E13" s="15" t="s">
        <v>19</v>
      </c>
      <c r="F13" s="15"/>
      <c r="G13" s="15"/>
      <c r="H13" s="15"/>
      <c r="I13" s="15"/>
      <c r="J13" s="15"/>
      <c r="K13" s="15"/>
      <c r="L13" s="16"/>
      <c r="M13" s="15"/>
      <c r="N13" s="15"/>
      <c r="O13" s="16"/>
      <c r="P13" s="15"/>
      <c r="Q13" s="16" t="s">
        <v>20</v>
      </c>
      <c r="R13" s="15" t="s">
        <v>21</v>
      </c>
      <c r="T13" s="15"/>
      <c r="U13" s="14"/>
      <c r="V13" s="14"/>
      <c r="W13" s="15"/>
      <c r="X13" s="15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s="17" customFormat="1" ht="24.75" customHeight="1">
      <c r="A14" s="14"/>
      <c r="B14" s="14"/>
      <c r="C14" s="14"/>
      <c r="D14" s="16" t="s">
        <v>22</v>
      </c>
      <c r="E14" s="15" t="s">
        <v>23</v>
      </c>
      <c r="F14" s="15"/>
      <c r="G14" s="15"/>
      <c r="H14" s="16" t="s">
        <v>24</v>
      </c>
      <c r="I14" s="15" t="s">
        <v>25</v>
      </c>
      <c r="J14" s="15"/>
      <c r="K14" s="15"/>
      <c r="L14" s="16" t="s">
        <v>26</v>
      </c>
      <c r="M14" s="15" t="s">
        <v>27</v>
      </c>
      <c r="N14" s="15"/>
      <c r="O14" s="15"/>
      <c r="P14" s="16" t="s">
        <v>28</v>
      </c>
      <c r="Q14" s="15" t="s">
        <v>29</v>
      </c>
      <c r="R14" s="14"/>
      <c r="S14" s="15"/>
      <c r="T14" s="15"/>
      <c r="U14" s="14"/>
      <c r="V14" s="15"/>
      <c r="W14" s="15"/>
      <c r="X14" s="15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s="17" customFormat="1" ht="24.75" customHeight="1">
      <c r="A15" s="14"/>
      <c r="B15" s="15"/>
      <c r="C15" s="14"/>
      <c r="D15" s="16" t="s">
        <v>30</v>
      </c>
      <c r="E15" s="15" t="s">
        <v>31</v>
      </c>
      <c r="F15" s="14"/>
      <c r="G15" s="14"/>
      <c r="H15" s="14"/>
      <c r="I15" s="16" t="s">
        <v>32</v>
      </c>
      <c r="J15" s="15" t="s">
        <v>33</v>
      </c>
      <c r="K15" s="15"/>
      <c r="L15" s="15"/>
      <c r="M15" s="16" t="s">
        <v>34</v>
      </c>
      <c r="N15" s="15" t="s">
        <v>35</v>
      </c>
      <c r="O15" s="14"/>
      <c r="P15" s="15"/>
      <c r="Q15" s="14"/>
      <c r="R15" s="14"/>
      <c r="S15" s="15"/>
      <c r="T15" s="15"/>
      <c r="U15" s="14"/>
      <c r="V15" s="15"/>
      <c r="W15" s="15"/>
      <c r="X15" s="15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s="17" customFormat="1" ht="24.75" customHeight="1">
      <c r="A16" s="14"/>
      <c r="B16" s="15"/>
      <c r="C16" s="14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s="17" customFormat="1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s="17" customFormat="1" ht="24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s="17" customFormat="1" ht="24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3:40" s="17" customFormat="1" ht="24.7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3:40" s="17" customFormat="1" ht="24.7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3:40" s="17" customFormat="1" ht="24.7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3:40" s="17" customFormat="1" ht="24.7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3:40" s="17" customFormat="1" ht="24.7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3:40" s="17" customFormat="1" ht="24.7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3:40" s="17" customFormat="1" ht="24.7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3:40" s="17" customFormat="1" ht="24.7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3:40" s="17" customFormat="1" ht="24.7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8:40" s="17" customFormat="1" ht="24.75" customHeight="1"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="17" customFormat="1" ht="24.75" customHeight="1"/>
    <row r="31" s="17" customFormat="1" ht="24.75" customHeight="1"/>
    <row r="32" s="17" customFormat="1" ht="24.75" customHeight="1"/>
    <row r="33" s="17" customFormat="1" ht="24.75" customHeight="1"/>
    <row r="34" s="17" customFormat="1" ht="24.75" customHeight="1"/>
    <row r="35" s="17" customFormat="1" ht="24.75" customHeight="1"/>
    <row r="36" s="17" customFormat="1" ht="24.75" customHeight="1"/>
    <row r="37" s="17" customFormat="1" ht="24.75" customHeight="1"/>
    <row r="38" s="17" customFormat="1" ht="24.75" customHeight="1"/>
    <row r="39" s="17" customFormat="1" ht="24.75" customHeight="1"/>
    <row r="40" s="18" customFormat="1" ht="24.75" customHeight="1"/>
    <row r="41" s="18" customFormat="1" ht="24.75" customHeight="1"/>
    <row r="42" s="18" customFormat="1" ht="24.75" customHeight="1"/>
    <row r="43" s="18" customFormat="1" ht="24.75" customHeight="1"/>
    <row r="44" s="18" customFormat="1" ht="24.75" customHeight="1"/>
    <row r="45" s="18" customFormat="1" ht="24.75" customHeight="1"/>
    <row r="46" s="18" customFormat="1" ht="24.75" customHeight="1"/>
    <row r="47" s="18" customFormat="1" ht="24.75" customHeight="1"/>
    <row r="48" s="18" customFormat="1" ht="24.75" customHeight="1"/>
    <row r="49" s="18" customFormat="1" ht="24.75" customHeight="1"/>
    <row r="50" s="18" customFormat="1" ht="24.75" customHeight="1"/>
    <row r="51" s="18" customFormat="1" ht="24.75" customHeight="1"/>
    <row r="52" s="18" customFormat="1" ht="24.75" customHeight="1"/>
    <row r="53" s="18" customFormat="1" ht="24.75" customHeight="1"/>
    <row r="54" s="18" customFormat="1" ht="24.75" customHeight="1"/>
    <row r="55" s="18" customFormat="1" ht="24.75" customHeight="1"/>
    <row r="56" s="18" customFormat="1" ht="24.75" customHeight="1"/>
  </sheetData>
  <printOptions/>
  <pageMargins left="0.77" right="0.5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2</cp:lastModifiedBy>
  <dcterms:created xsi:type="dcterms:W3CDTF">2007-12-03T14:42:25Z</dcterms:created>
  <dcterms:modified xsi:type="dcterms:W3CDTF">2007-12-12T11:19:46Z</dcterms:modified>
  <cp:category/>
  <cp:version/>
  <cp:contentType/>
  <cp:contentStatus/>
</cp:coreProperties>
</file>