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1_0.bin" ContentType="application/vnd.openxmlformats-officedocument.oleObject"/>
  <Override PartName="/xl/embeddings/oleObject_1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70" windowHeight="71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<sst xmlns="http://schemas.openxmlformats.org/spreadsheetml/2006/main" count="29" uniqueCount="28">
  <si>
    <t>КРОССВОРД ПО ТЕМЕ: УСТРОЙСТВО КОМПЬЮТЕРА</t>
  </si>
  <si>
    <t>ВАША ОЦЕНКА</t>
  </si>
  <si>
    <t>СЛОВ(О)</t>
  </si>
  <si>
    <t>1.Электронная плата, которая обрабатывает видеоданные (текст и графику) и управляет работой дисплея.</t>
  </si>
  <si>
    <t>2.Регистр АЛУ, участвующий в выполнении каждой операции.</t>
  </si>
  <si>
    <t>5. Кто сформулировал принципы построения подавляющего большинства компьютеров.</t>
  </si>
  <si>
    <t>6. Устройство для преобразования готовых изображений (чертежей, карт) в цифровую форму.</t>
  </si>
  <si>
    <t>7.Устройство для ввода в компьютер графических изображений. Создает оцифрованное изображение документа и помещает его в память компьютера.</t>
  </si>
  <si>
    <t>8.Программируемое электронное устройство.</t>
  </si>
  <si>
    <t>9.Ряд специализированных дополнительных ячеек памяти в составе процессора .</t>
  </si>
  <si>
    <t>10. Небольшая коробка с шариком, встроенным в верхнюю часть корпуса.</t>
  </si>
  <si>
    <t>11. Светящийся символ на экране монитора.</t>
  </si>
  <si>
    <t xml:space="preserve">12. Двоичный запоминающийся элемент (миним. количество информации) </t>
  </si>
  <si>
    <t xml:space="preserve">16. Устройства управления периферийными устройствами. </t>
  </si>
  <si>
    <t>17. Группа по 8 битов.</t>
  </si>
  <si>
    <t xml:space="preserve">18. Электронная схема ( основной элемент регистра), которая способна хранить одну двоичную цифру (разряд).   </t>
  </si>
  <si>
    <t>19. Устройство визуального отображения информации (в виде текста, таблиц, рисунков, чертежей и др.).</t>
  </si>
  <si>
    <t>20. Точки, из которых формируется изображение.</t>
  </si>
  <si>
    <t>21. Устройство, которое чертит графики, рисунки или диаграммы под управлением компьютера.</t>
  </si>
  <si>
    <t>4.(по горизонтали) Красящий порошок .</t>
  </si>
  <si>
    <r>
      <t>ВНИМАНИЕ!</t>
    </r>
    <r>
      <rPr>
        <b/>
        <sz val="10"/>
        <color indexed="17"/>
        <rFont val="Arial Cyr"/>
        <family val="0"/>
      </rPr>
      <t xml:space="preserve"> ПЕРЕД НАЧАЛОМ РАБОТЫ НАЖМИТЕ КЛАВИШУ </t>
    </r>
    <r>
      <rPr>
        <b/>
        <sz val="10"/>
        <color indexed="14"/>
        <rFont val="Arial Cyr"/>
        <family val="2"/>
      </rPr>
      <t>CAPS LOCK</t>
    </r>
  </si>
  <si>
    <t>3.(по горизонтали 5 букв) Байты, объединенные в ячейки.</t>
  </si>
  <si>
    <t>3.(по вертикали 12 букв) Специальная электронная плата, которая позволяет записывать звук, воспроизводить его и создавать программными средствами с помощью микрофона, наушников, динамиков, встроенного синтезатора и другого оборудования.</t>
  </si>
  <si>
    <t>4.(по вертикали 7 букв) Описание операции, которую должен выполнить компьютер</t>
  </si>
  <si>
    <t>13.(по вертикали 5 букв) Номер байта .</t>
  </si>
  <si>
    <t>15. Устройство факсимильной передачи изображения по телефонной сети.(4 буквы)</t>
  </si>
  <si>
    <t>14. Устройство для передачи компьютерных данных на большие расстояния по телефонным линиям связи.(5 букв)</t>
  </si>
  <si>
    <t>ВЫ ОТГАДАЛИ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</si>
</sst>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2">
    <font>
      <sz val="10"/>
      <name val="Arial Cyr"/>
      <family val="0"/>
    </font>
    <font>
      <b/>
      <sz val="16"/>
      <color indexed="10"/>
      <name val="Benguiat Bk BT"/>
      <family val="1"/>
    </font>
    <font>
      <b/>
      <sz val="16"/>
      <name val="Benguiat Bk BT"/>
      <family val="1"/>
    </font>
    <font>
      <b/>
      <sz val="10"/>
      <name val="Arial Cyr"/>
      <family val="2"/>
    </font>
    <font>
      <b/>
      <sz val="10"/>
      <color indexed="12"/>
      <name val="Arial Cyr"/>
      <family val="2"/>
    </font>
    <font>
      <sz val="10"/>
      <color indexed="12"/>
      <name val="Arial Cyr"/>
      <family val="2"/>
    </font>
    <font>
      <b/>
      <sz val="16"/>
      <color indexed="10"/>
      <name val="Arial Cyr"/>
      <family val="2"/>
    </font>
    <font>
      <sz val="10"/>
      <color indexed="10"/>
      <name val="Arial Cyr"/>
      <family val="2"/>
    </font>
    <font>
      <b/>
      <sz val="14"/>
      <color indexed="14"/>
      <name val="Arial Cyr"/>
      <family val="2"/>
    </font>
    <font>
      <b/>
      <sz val="10"/>
      <color indexed="17"/>
      <name val="Arial Cyr"/>
      <family val="0"/>
    </font>
    <font>
      <b/>
      <sz val="16"/>
      <color indexed="17"/>
      <name val="Benguiat Bk BT"/>
      <family val="1"/>
    </font>
    <font>
      <b/>
      <sz val="10"/>
      <color indexed="14"/>
      <name val="Arial Cyr"/>
      <family val="2"/>
    </font>
  </fonts>
  <fills count="5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ck"/>
      <right style="thick"/>
      <top style="thick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2" borderId="0" xfId="0" applyFont="1" applyFill="1" applyAlignment="1">
      <alignment horizontal="centerContinuous" wrapText="1"/>
    </xf>
    <xf numFmtId="0" fontId="2" fillId="2" borderId="0" xfId="0" applyFont="1" applyFill="1" applyAlignment="1">
      <alignment horizontal="centerContinuous" wrapText="1"/>
    </xf>
    <xf numFmtId="0" fontId="0" fillId="2" borderId="0" xfId="0" applyFill="1" applyAlignment="1">
      <alignment horizontal="centerContinuous" wrapText="1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4" fillId="0" borderId="12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9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5" xfId="0" applyFont="1" applyBorder="1" applyAlignment="1">
      <alignment/>
    </xf>
    <xf numFmtId="0" fontId="5" fillId="0" borderId="1" xfId="0" applyFont="1" applyBorder="1" applyAlignment="1">
      <alignment/>
    </xf>
    <xf numFmtId="0" fontId="3" fillId="0" borderId="0" xfId="0" applyFont="1" applyAlignment="1">
      <alignment/>
    </xf>
    <xf numFmtId="0" fontId="6" fillId="2" borderId="0" xfId="0" applyFont="1" applyFill="1" applyAlignment="1">
      <alignment horizontal="centerContinuous" wrapText="1"/>
    </xf>
    <xf numFmtId="0" fontId="7" fillId="0" borderId="1" xfId="0" applyFont="1" applyBorder="1" applyAlignment="1">
      <alignment/>
    </xf>
    <xf numFmtId="0" fontId="8" fillId="3" borderId="1" xfId="0" applyFont="1" applyFill="1" applyBorder="1" applyAlignment="1">
      <alignment/>
    </xf>
    <xf numFmtId="0" fontId="9" fillId="4" borderId="0" xfId="0" applyFont="1" applyFill="1" applyAlignment="1">
      <alignment horizontal="centerContinuous"/>
    </xf>
    <xf numFmtId="0" fontId="10" fillId="4" borderId="0" xfId="0" applyFont="1" applyFill="1" applyAlignment="1">
      <alignment horizontal="centerContinuous" wrapText="1"/>
    </xf>
    <xf numFmtId="0" fontId="10" fillId="4" borderId="0" xfId="0" applyFont="1" applyFill="1" applyAlignment="1">
      <alignment horizontal="centerContinuous"/>
    </xf>
    <xf numFmtId="0" fontId="0" fillId="0" borderId="13" xfId="0" applyFill="1" applyBorder="1" applyAlignment="1">
      <alignment/>
    </xf>
    <xf numFmtId="0" fontId="0" fillId="0" borderId="0" xfId="0" applyAlignment="1">
      <alignment horizontal="centerContinuous" wrapText="1"/>
    </xf>
    <xf numFmtId="0" fontId="0" fillId="0" borderId="0" xfId="0" applyAlignment="1">
      <alignment horizontal="left"/>
    </xf>
    <xf numFmtId="0" fontId="11" fillId="4" borderId="0" xfId="0" applyFont="1" applyFill="1" applyAlignment="1">
      <alignment horizontal="centerContinuous"/>
    </xf>
    <xf numFmtId="0" fontId="4" fillId="0" borderId="14" xfId="0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22</xdr:col>
      <xdr:colOff>180975</xdr:colOff>
      <xdr:row>9</xdr:row>
      <xdr:rowOff>57150</xdr:rowOff>
    </xdr:from>
    <xdr:to>
      <xdr:col>26</xdr:col>
      <xdr:colOff>504825</xdr:colOff>
      <xdr:row>23</xdr:row>
      <xdr:rowOff>85725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48825" y="2085975"/>
          <a:ext cx="3067050" cy="2695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48"/>
  <sheetViews>
    <sheetView showGridLines="0" tabSelected="1" workbookViewId="0" topLeftCell="A1">
      <selection activeCell="S24" sqref="S24"/>
    </sheetView>
  </sheetViews>
  <sheetFormatPr defaultColWidth="9.00390625" defaultRowHeight="12.75"/>
  <cols>
    <col min="1" max="1" width="22.625" style="0" customWidth="1"/>
    <col min="3" max="3" width="11.875" style="0" customWidth="1"/>
    <col min="4" max="22" width="4.25390625" style="0" customWidth="1"/>
  </cols>
  <sheetData>
    <row r="2" spans="3:18" ht="40.5">
      <c r="C2" s="1" t="s">
        <v>0</v>
      </c>
      <c r="D2" s="2"/>
      <c r="E2" s="2"/>
      <c r="F2" s="2"/>
      <c r="G2" s="2"/>
      <c r="H2" s="2"/>
      <c r="I2" s="2"/>
      <c r="J2" s="2"/>
      <c r="K2" s="2"/>
      <c r="L2" s="3"/>
      <c r="M2" s="3"/>
      <c r="N2" s="3"/>
      <c r="O2" s="3"/>
      <c r="P2" s="3"/>
      <c r="Q2" s="3"/>
      <c r="R2" s="3"/>
    </row>
    <row r="3" spans="2:15" ht="21" thickBot="1">
      <c r="B3" s="33" t="s">
        <v>20</v>
      </c>
      <c r="C3" s="28"/>
      <c r="D3" s="28"/>
      <c r="E3" s="28"/>
      <c r="F3" s="28"/>
      <c r="G3" s="28"/>
      <c r="H3" s="28"/>
      <c r="I3" s="29"/>
      <c r="J3" s="29"/>
      <c r="K3" s="29"/>
      <c r="L3" s="27"/>
      <c r="M3" s="27"/>
      <c r="N3" s="27"/>
      <c r="O3" s="27"/>
    </row>
    <row r="4" spans="4:21" ht="14.25" thickBot="1" thickTop="1">
      <c r="D4" s="16">
        <v>18</v>
      </c>
      <c r="E4" s="4"/>
      <c r="F4" s="4"/>
      <c r="G4" s="4"/>
      <c r="H4" s="4"/>
      <c r="I4" s="4"/>
      <c r="J4" s="4"/>
      <c r="K4" s="4"/>
      <c r="L4" s="34">
        <v>4</v>
      </c>
      <c r="M4" s="4"/>
      <c r="N4" s="4"/>
      <c r="O4" s="4"/>
      <c r="P4" s="4"/>
      <c r="Q4" s="4"/>
      <c r="R4" s="11"/>
      <c r="S4" s="6"/>
      <c r="T4" s="6"/>
      <c r="U4" s="6"/>
    </row>
    <row r="5" spans="4:21" ht="14.25" thickBot="1" thickTop="1">
      <c r="D5" s="16">
        <v>19</v>
      </c>
      <c r="E5" s="4"/>
      <c r="F5" s="4"/>
      <c r="G5" s="4"/>
      <c r="H5" s="4"/>
      <c r="I5" s="4"/>
      <c r="J5" s="4"/>
      <c r="K5" s="4"/>
      <c r="L5" s="4"/>
      <c r="M5" s="5"/>
      <c r="N5" s="13"/>
      <c r="O5" s="18">
        <v>13</v>
      </c>
      <c r="P5" s="6"/>
      <c r="Q5" s="6"/>
      <c r="R5" s="6"/>
      <c r="S5" s="6"/>
      <c r="T5" s="6"/>
      <c r="U5" s="6"/>
    </row>
    <row r="6" spans="4:21" ht="14.25" customHeight="1" thickBot="1" thickTop="1">
      <c r="D6" s="6"/>
      <c r="E6" s="8"/>
      <c r="F6" s="8"/>
      <c r="G6" s="8"/>
      <c r="H6" s="8"/>
      <c r="I6" s="19">
        <v>3</v>
      </c>
      <c r="J6" s="4"/>
      <c r="K6" s="4"/>
      <c r="L6" s="4"/>
      <c r="M6" s="4"/>
      <c r="N6" s="4"/>
      <c r="O6" s="4"/>
      <c r="P6" s="11"/>
      <c r="Q6" s="6"/>
      <c r="R6" s="6"/>
      <c r="S6" s="6"/>
      <c r="T6" s="6"/>
      <c r="U6" s="6"/>
    </row>
    <row r="7" spans="4:21" ht="14.25" thickBot="1" thickTop="1">
      <c r="D7" s="6"/>
      <c r="E7" s="6"/>
      <c r="F7" s="6"/>
      <c r="G7" s="16">
        <v>15</v>
      </c>
      <c r="H7" s="4"/>
      <c r="I7" s="4"/>
      <c r="J7" s="4"/>
      <c r="K7" s="4"/>
      <c r="L7" s="4"/>
      <c r="M7" s="5"/>
      <c r="N7" s="10"/>
      <c r="O7" s="4"/>
      <c r="P7" s="11"/>
      <c r="Q7" s="6"/>
      <c r="R7" s="6"/>
      <c r="S7" s="6"/>
      <c r="T7" s="6"/>
      <c r="U7" s="6"/>
    </row>
    <row r="8" spans="4:21" ht="14.25" customHeight="1" thickBot="1" thickTop="1">
      <c r="D8" s="6"/>
      <c r="E8" s="6"/>
      <c r="F8" s="6"/>
      <c r="G8" s="20">
        <v>2</v>
      </c>
      <c r="H8" s="4"/>
      <c r="I8" s="4"/>
      <c r="J8" s="4"/>
      <c r="K8" s="4"/>
      <c r="L8" s="4"/>
      <c r="M8" s="4"/>
      <c r="N8" s="4"/>
      <c r="O8" s="4"/>
      <c r="P8" s="11"/>
      <c r="Q8" s="6"/>
      <c r="R8" s="6"/>
      <c r="S8" s="6"/>
      <c r="T8" s="6"/>
      <c r="U8" s="6"/>
    </row>
    <row r="9" spans="4:21" ht="14.25" thickBot="1" thickTop="1">
      <c r="D9" s="6"/>
      <c r="E9" s="6"/>
      <c r="F9" s="16">
        <v>14</v>
      </c>
      <c r="G9" s="4"/>
      <c r="H9" s="4"/>
      <c r="I9" s="4"/>
      <c r="J9" s="4"/>
      <c r="K9" s="4"/>
      <c r="L9" s="4"/>
      <c r="M9" s="12"/>
      <c r="N9" s="9"/>
      <c r="O9" s="4"/>
      <c r="P9" s="11"/>
      <c r="Q9" s="6"/>
      <c r="R9" s="6"/>
      <c r="S9" s="6"/>
      <c r="T9" s="6"/>
      <c r="U9" s="6"/>
    </row>
    <row r="10" spans="4:21" ht="14.25" thickBot="1" thickTop="1">
      <c r="D10" s="6"/>
      <c r="E10" s="6"/>
      <c r="F10" s="15"/>
      <c r="G10" s="19">
        <v>12</v>
      </c>
      <c r="H10" s="4"/>
      <c r="I10" s="4"/>
      <c r="J10" s="4"/>
      <c r="K10" s="4"/>
      <c r="L10" s="4"/>
      <c r="M10" s="14"/>
      <c r="N10" s="7"/>
      <c r="O10" s="4"/>
      <c r="P10" s="11"/>
      <c r="Q10" s="6"/>
      <c r="R10" s="6"/>
      <c r="S10" s="6"/>
      <c r="T10" s="6"/>
      <c r="U10" s="6"/>
    </row>
    <row r="11" spans="4:21" ht="14.25" thickBot="1" thickTop="1">
      <c r="D11" s="16">
        <v>1</v>
      </c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11"/>
      <c r="R11" s="6"/>
      <c r="S11" s="6"/>
      <c r="T11" s="6"/>
      <c r="U11" s="6"/>
    </row>
    <row r="12" spans="4:21" ht="14.25" thickBot="1" thickTop="1">
      <c r="D12" s="16">
        <v>5</v>
      </c>
      <c r="E12" s="4"/>
      <c r="F12" s="4"/>
      <c r="G12" s="4"/>
      <c r="H12" s="4"/>
      <c r="I12" s="4"/>
      <c r="J12" s="4"/>
      <c r="K12" s="17">
        <v>17</v>
      </c>
      <c r="L12" s="4"/>
      <c r="M12" s="4"/>
      <c r="N12" s="4"/>
      <c r="O12" s="4"/>
      <c r="P12" s="5"/>
      <c r="Q12" s="15"/>
      <c r="R12" s="15"/>
      <c r="S12" s="6"/>
      <c r="T12" s="6"/>
      <c r="U12" s="6"/>
    </row>
    <row r="13" spans="4:21" ht="14.25" thickBot="1" thickTop="1">
      <c r="D13" s="6"/>
      <c r="E13" s="8"/>
      <c r="F13" s="8"/>
      <c r="G13" s="10"/>
      <c r="H13" s="17">
        <v>6</v>
      </c>
      <c r="I13" s="4"/>
      <c r="J13" s="4"/>
      <c r="K13" s="4"/>
      <c r="L13" s="4"/>
      <c r="M13" s="4"/>
      <c r="N13" s="4"/>
      <c r="O13" s="4"/>
      <c r="P13" s="4"/>
      <c r="Q13" s="4"/>
      <c r="R13" s="4"/>
      <c r="S13" s="6"/>
      <c r="T13" s="6"/>
      <c r="U13" s="6"/>
    </row>
    <row r="14" spans="4:21" ht="14.25" thickBot="1" thickTop="1">
      <c r="D14" s="6"/>
      <c r="E14" s="6"/>
      <c r="F14" s="16">
        <v>7</v>
      </c>
      <c r="G14" s="4"/>
      <c r="H14" s="4"/>
      <c r="I14" s="4"/>
      <c r="J14" s="4"/>
      <c r="K14" s="4"/>
      <c r="L14" s="4"/>
      <c r="M14" s="5"/>
      <c r="N14" s="13"/>
      <c r="O14" s="8"/>
      <c r="P14" s="8"/>
      <c r="Q14" s="8"/>
      <c r="R14" s="8"/>
      <c r="S14" s="6"/>
      <c r="T14" s="6"/>
      <c r="U14" s="6"/>
    </row>
    <row r="15" spans="4:21" ht="14.25" thickBot="1" thickTop="1">
      <c r="D15" s="6"/>
      <c r="E15" s="20">
        <v>8</v>
      </c>
      <c r="F15" s="4"/>
      <c r="G15" s="4"/>
      <c r="H15" s="4"/>
      <c r="I15" s="4"/>
      <c r="J15" s="4"/>
      <c r="K15" s="4"/>
      <c r="L15" s="4"/>
      <c r="M15" s="4"/>
      <c r="N15" s="4"/>
      <c r="O15" s="11"/>
      <c r="P15" s="6"/>
      <c r="Q15" s="6"/>
      <c r="R15" s="6"/>
      <c r="S15" s="6"/>
      <c r="T15" s="6"/>
      <c r="U15" s="6"/>
    </row>
    <row r="16" spans="3:21" ht="14.25" thickBot="1" thickTop="1">
      <c r="C16" s="16">
        <v>9</v>
      </c>
      <c r="D16" s="4"/>
      <c r="E16" s="4"/>
      <c r="F16" s="4"/>
      <c r="G16" s="4"/>
      <c r="H16" s="4"/>
      <c r="I16" s="4"/>
      <c r="J16" s="4"/>
      <c r="K16" s="5"/>
      <c r="L16" s="15"/>
      <c r="M16" s="15"/>
      <c r="N16" s="6"/>
      <c r="O16" s="6"/>
      <c r="P16" s="6"/>
      <c r="Q16" s="6"/>
      <c r="R16" s="6"/>
      <c r="S16" s="6"/>
      <c r="T16" s="6"/>
      <c r="U16" s="6"/>
    </row>
    <row r="17" spans="4:21" ht="14.25" thickBot="1" thickTop="1">
      <c r="D17" s="6"/>
      <c r="E17" s="8"/>
      <c r="F17" s="21">
        <v>10</v>
      </c>
      <c r="G17" s="4"/>
      <c r="H17" s="4"/>
      <c r="I17" s="4"/>
      <c r="J17" s="4"/>
      <c r="K17" s="4"/>
      <c r="L17" s="4"/>
      <c r="M17" s="4"/>
      <c r="N17" s="11"/>
      <c r="O17" s="6"/>
      <c r="P17" s="6"/>
      <c r="Q17" s="6"/>
      <c r="R17" s="6"/>
      <c r="S17" s="6"/>
      <c r="T17" s="6"/>
      <c r="U17" s="6"/>
    </row>
    <row r="18" spans="4:21" ht="14.25" thickBot="1" thickTop="1">
      <c r="D18" s="6"/>
      <c r="E18" s="6"/>
      <c r="F18" s="20">
        <v>11</v>
      </c>
      <c r="G18" s="4"/>
      <c r="H18" s="4"/>
      <c r="I18" s="4"/>
      <c r="J18" s="4"/>
      <c r="K18" s="4"/>
      <c r="L18" s="4"/>
      <c r="M18" s="5"/>
      <c r="N18" s="6"/>
      <c r="O18" s="6"/>
      <c r="P18" s="6"/>
      <c r="Q18" s="6"/>
      <c r="R18" s="6"/>
      <c r="S18" s="6"/>
      <c r="T18" s="6"/>
      <c r="U18" s="6"/>
    </row>
    <row r="19" spans="4:21" ht="14.25" thickBot="1" thickTop="1">
      <c r="D19" s="6"/>
      <c r="E19" s="20">
        <v>16</v>
      </c>
      <c r="F19" s="4"/>
      <c r="G19" s="4"/>
      <c r="H19" s="4"/>
      <c r="I19" s="4"/>
      <c r="J19" s="4"/>
      <c r="K19" s="4"/>
      <c r="L19" s="4"/>
      <c r="M19" s="4"/>
      <c r="N19" s="4"/>
      <c r="O19" s="14"/>
      <c r="P19" s="15"/>
      <c r="Q19" s="15"/>
      <c r="R19" s="15"/>
      <c r="S19" s="6"/>
      <c r="T19" s="6"/>
      <c r="U19" s="6"/>
    </row>
    <row r="20" spans="3:21" ht="14.25" thickBot="1" thickTop="1">
      <c r="C20" s="16">
        <v>20</v>
      </c>
      <c r="D20" s="4"/>
      <c r="E20" s="4"/>
      <c r="F20" s="4"/>
      <c r="G20" s="4"/>
      <c r="H20" s="4"/>
      <c r="I20" s="4"/>
      <c r="J20" s="4"/>
      <c r="K20" s="17">
        <v>21</v>
      </c>
      <c r="L20" s="4"/>
      <c r="M20" s="4"/>
      <c r="N20" s="4"/>
      <c r="O20" s="4"/>
      <c r="P20" s="4"/>
      <c r="Q20" s="4"/>
      <c r="R20" s="4"/>
      <c r="S20" s="6"/>
      <c r="T20" s="6"/>
      <c r="U20" s="6"/>
    </row>
    <row r="21" ht="14.25" thickBot="1" thickTop="1"/>
    <row r="22" spans="1:3" ht="19.5" thickBot="1" thickTop="1">
      <c r="A22" s="26" t="s">
        <v>27</v>
      </c>
      <c r="B22" s="26">
        <f>Лист2!V22</f>
        <v>0</v>
      </c>
      <c r="C22" s="26" t="s">
        <v>2</v>
      </c>
    </row>
    <row r="23" spans="1:3" ht="19.5" thickBot="1" thickTop="1">
      <c r="A23" s="26" t="s">
        <v>1</v>
      </c>
      <c r="B23" s="26">
        <f>IF(B22&gt;=21,5,IF(B22&gt;=20,4,IF(B22&gt;=12,3,2)))</f>
        <v>2</v>
      </c>
      <c r="C23" s="26"/>
    </row>
    <row r="24" ht="13.5" thickTop="1"/>
    <row r="25" ht="12.75">
      <c r="A25" t="s">
        <v>3</v>
      </c>
    </row>
    <row r="26" ht="12.75">
      <c r="A26" t="s">
        <v>4</v>
      </c>
    </row>
    <row r="27" ht="12.75">
      <c r="A27" t="s">
        <v>21</v>
      </c>
    </row>
    <row r="28" spans="1:15" ht="38.25">
      <c r="A28" s="31" t="s">
        <v>22</v>
      </c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</row>
    <row r="29" spans="1:15" ht="12.75">
      <c r="A29" s="32" t="s">
        <v>23</v>
      </c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</row>
    <row r="30" spans="1:15" ht="12.75">
      <c r="A30" s="32" t="s">
        <v>19</v>
      </c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</row>
    <row r="31" spans="1:15" ht="12.75">
      <c r="A31" s="32" t="s">
        <v>5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1"/>
    </row>
    <row r="32" ht="12.75">
      <c r="A32" t="s">
        <v>6</v>
      </c>
    </row>
    <row r="33" spans="1:15" ht="25.5">
      <c r="A33" s="31" t="s">
        <v>7</v>
      </c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</row>
    <row r="34" spans="1:15" ht="12.75">
      <c r="A34" s="32" t="s">
        <v>8</v>
      </c>
      <c r="B34" s="32"/>
      <c r="C34" s="32"/>
      <c r="D34" s="32"/>
      <c r="E34" s="32"/>
      <c r="F34" s="32"/>
      <c r="G34" s="32"/>
      <c r="H34" s="32"/>
      <c r="I34" s="32"/>
      <c r="J34" s="32"/>
      <c r="K34" s="31"/>
      <c r="L34" s="31"/>
      <c r="M34" s="31"/>
      <c r="N34" s="31"/>
      <c r="O34" s="31"/>
    </row>
    <row r="35" ht="12.75">
      <c r="A35" s="32" t="s">
        <v>9</v>
      </c>
    </row>
    <row r="36" ht="12.75">
      <c r="A36" s="32" t="s">
        <v>10</v>
      </c>
    </row>
    <row r="37" ht="12.75">
      <c r="A37" s="32" t="s">
        <v>11</v>
      </c>
    </row>
    <row r="38" ht="12.75">
      <c r="A38" s="32" t="s">
        <v>12</v>
      </c>
    </row>
    <row r="39" ht="12.75" hidden="1">
      <c r="A39" s="32"/>
    </row>
    <row r="40" ht="12.75">
      <c r="A40" s="32" t="s">
        <v>24</v>
      </c>
    </row>
    <row r="41" ht="12.75">
      <c r="A41" s="32" t="s">
        <v>26</v>
      </c>
    </row>
    <row r="42" ht="12.75">
      <c r="A42" s="32" t="s">
        <v>25</v>
      </c>
    </row>
    <row r="43" ht="12.75">
      <c r="A43" s="32" t="s">
        <v>13</v>
      </c>
    </row>
    <row r="44" ht="12.75">
      <c r="A44" s="32" t="s">
        <v>14</v>
      </c>
    </row>
    <row r="45" ht="12.75">
      <c r="A45" s="32" t="s">
        <v>15</v>
      </c>
    </row>
    <row r="46" ht="12.75">
      <c r="A46" s="32" t="s">
        <v>16</v>
      </c>
    </row>
    <row r="47" ht="12.75">
      <c r="A47" s="32" t="s">
        <v>17</v>
      </c>
    </row>
    <row r="48" ht="12.75">
      <c r="A48" s="32" t="s">
        <v>18</v>
      </c>
    </row>
  </sheetData>
  <printOptions/>
  <pageMargins left="0.75" right="0.75" top="1" bottom="1" header="0.5" footer="0.5"/>
  <pageSetup horizontalDpi="600" verticalDpi="600" orientation="portrait" paperSize="9" r:id="rId5"/>
  <drawing r:id="rId4"/>
  <legacyDrawing r:id="rId3"/>
  <oleObjects>
    <oleObject progId="Paint.Picture" shapeId="79195" r:id="rId1"/>
    <oleObject progId="Paint.Picture" shapeId="216680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C1:AM25"/>
  <sheetViews>
    <sheetView workbookViewId="0" topLeftCell="A1">
      <selection activeCell="T36" sqref="T36"/>
    </sheetView>
  </sheetViews>
  <sheetFormatPr defaultColWidth="9.00390625" defaultRowHeight="12.75"/>
  <cols>
    <col min="3" max="3" width="12.375" style="0" customWidth="1"/>
    <col min="4" max="35" width="4.25390625" style="0" customWidth="1"/>
  </cols>
  <sheetData>
    <row r="1" spans="3:16" ht="12.75"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</row>
    <row r="2" spans="3:39" ht="41.25" thickBot="1">
      <c r="C2" s="24" t="s">
        <v>0</v>
      </c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AH2" s="6"/>
      <c r="AI2" s="6"/>
      <c r="AJ2" s="6"/>
      <c r="AK2" s="6"/>
      <c r="AL2" s="6"/>
      <c r="AM2" s="6"/>
    </row>
    <row r="3" spans="21:39" ht="14.25" thickBot="1" thickTop="1">
      <c r="U3" s="22">
        <v>18</v>
      </c>
      <c r="V3" s="4">
        <f aca="true" t="shared" si="0" ref="V3:AB4">IF(E4="?",0,1)</f>
        <v>0</v>
      </c>
      <c r="W3" s="4">
        <f t="shared" si="0"/>
        <v>0</v>
      </c>
      <c r="X3" s="4">
        <f t="shared" si="0"/>
        <v>0</v>
      </c>
      <c r="Y3" s="4">
        <f t="shared" si="0"/>
        <v>0</v>
      </c>
      <c r="Z3" s="4">
        <f t="shared" si="0"/>
        <v>0</v>
      </c>
      <c r="AA3" s="4">
        <f t="shared" si="0"/>
        <v>0</v>
      </c>
      <c r="AB3" s="4">
        <f t="shared" si="0"/>
        <v>0</v>
      </c>
      <c r="AC3" s="22">
        <v>4</v>
      </c>
      <c r="AD3" s="4">
        <f>IF(M4="?",0,1)</f>
        <v>0</v>
      </c>
      <c r="AE3" s="4">
        <f>IF(N4="?",0,1)</f>
        <v>0</v>
      </c>
      <c r="AF3" s="4">
        <f>IF(O4="?",0,1)</f>
        <v>0</v>
      </c>
      <c r="AG3" s="4">
        <f>IF(P4="?",0,1)</f>
        <v>0</v>
      </c>
      <c r="AH3" s="4">
        <f>IF(Q4="?",0,1)</f>
        <v>0</v>
      </c>
      <c r="AI3" s="25">
        <v>1</v>
      </c>
      <c r="AJ3" s="30">
        <f>PRODUCT(V3:AB3)</f>
        <v>0</v>
      </c>
      <c r="AK3" s="6"/>
      <c r="AL3" s="6"/>
      <c r="AM3" s="6"/>
    </row>
    <row r="4" spans="4:39" ht="14.25" thickBot="1" thickTop="1">
      <c r="D4" s="16">
        <v>18</v>
      </c>
      <c r="E4" s="4" t="str">
        <f>IF(Лист1!E4="Т","Т","?")</f>
        <v>?</v>
      </c>
      <c r="F4" s="4" t="str">
        <f>IF(Лист1!F4="Р","Р","?")</f>
        <v>?</v>
      </c>
      <c r="G4" s="4" t="str">
        <f>IF(Лист1!G4="И","И","?")</f>
        <v>?</v>
      </c>
      <c r="H4" s="4" t="str">
        <f>IF(Лист1!H4="Г","Г","?")</f>
        <v>?</v>
      </c>
      <c r="I4" s="4" t="str">
        <f>IF(Лист1!I4="Г","Г","?")</f>
        <v>?</v>
      </c>
      <c r="J4" s="4" t="str">
        <f>IF(Лист1!J4="Е","Е","?")</f>
        <v>?</v>
      </c>
      <c r="K4" s="4" t="str">
        <f>IF(Лист1!K4="Р","Р","?")</f>
        <v>?</v>
      </c>
      <c r="L4" s="17">
        <v>4</v>
      </c>
      <c r="M4" s="4" t="str">
        <f>IF(Лист1!M4="Т","Т","?")</f>
        <v>?</v>
      </c>
      <c r="N4" s="4" t="str">
        <f>IF(Лист1!N4="О","О","?")</f>
        <v>?</v>
      </c>
      <c r="O4" s="4" t="str">
        <f>IF(Лист1!O4="Н","Н","?")</f>
        <v>?</v>
      </c>
      <c r="P4" s="4" t="str">
        <f>IF(Лист1!P4="Е","Е","?")</f>
        <v>?</v>
      </c>
      <c r="Q4" s="4" t="str">
        <f>IF(Лист1!Q4="Р","Р","?")</f>
        <v>?</v>
      </c>
      <c r="R4" s="11"/>
      <c r="U4" s="22">
        <v>19</v>
      </c>
      <c r="V4" s="4">
        <f t="shared" si="0"/>
        <v>0</v>
      </c>
      <c r="W4" s="4">
        <f t="shared" si="0"/>
        <v>0</v>
      </c>
      <c r="X4" s="4">
        <f t="shared" si="0"/>
        <v>0</v>
      </c>
      <c r="Y4" s="4">
        <f t="shared" si="0"/>
        <v>0</v>
      </c>
      <c r="Z4" s="4">
        <f t="shared" si="0"/>
        <v>0</v>
      </c>
      <c r="AA4" s="4">
        <f t="shared" si="0"/>
        <v>0</v>
      </c>
      <c r="AB4" s="4">
        <f t="shared" si="0"/>
        <v>0</v>
      </c>
      <c r="AC4" s="4">
        <f aca="true" t="shared" si="1" ref="AC4:AC14">IF(L5="?",0,1)</f>
        <v>0</v>
      </c>
      <c r="AD4" s="25">
        <v>1</v>
      </c>
      <c r="AE4" s="25">
        <v>1</v>
      </c>
      <c r="AF4" s="22">
        <v>13</v>
      </c>
      <c r="AG4" s="25">
        <v>1</v>
      </c>
      <c r="AH4" s="25">
        <v>1</v>
      </c>
      <c r="AI4" s="25">
        <v>1</v>
      </c>
      <c r="AJ4" s="6">
        <f>PRODUCT(AD3:AH3)</f>
        <v>0</v>
      </c>
      <c r="AK4" s="6"/>
      <c r="AL4" s="6"/>
      <c r="AM4" s="6"/>
    </row>
    <row r="5" spans="4:39" ht="14.25" thickBot="1" thickTop="1">
      <c r="D5" s="16">
        <v>19</v>
      </c>
      <c r="E5" s="4" t="str">
        <f>IF(Лист1!E5="М","М","?")</f>
        <v>?</v>
      </c>
      <c r="F5" s="4" t="str">
        <f>IF(Лист1!F5="О","О","?")</f>
        <v>?</v>
      </c>
      <c r="G5" s="4" t="str">
        <f>IF(Лист1!G5="Н","Н","?")</f>
        <v>?</v>
      </c>
      <c r="H5" s="4" t="str">
        <f>IF(Лист1!H5="И","И","?")</f>
        <v>?</v>
      </c>
      <c r="I5" s="4" t="str">
        <f>IF(Лист1!I5="Т","Т","?")</f>
        <v>?</v>
      </c>
      <c r="J5" s="4" t="str">
        <f>IF(Лист1!J5="О","О","?")</f>
        <v>?</v>
      </c>
      <c r="K5" s="4" t="str">
        <f>IF(Лист1!K5="Р","Р","?")</f>
        <v>?</v>
      </c>
      <c r="L5" s="4" t="str">
        <f>IF(Лист1!L5="К","К","?")</f>
        <v>?</v>
      </c>
      <c r="M5" s="5"/>
      <c r="N5" s="13"/>
      <c r="O5" s="18">
        <v>13</v>
      </c>
      <c r="P5" s="6"/>
      <c r="Q5" s="6"/>
      <c r="R5" s="6"/>
      <c r="U5" s="25">
        <v>1</v>
      </c>
      <c r="V5" s="25">
        <v>1</v>
      </c>
      <c r="W5" s="25">
        <v>1</v>
      </c>
      <c r="X5" s="25">
        <v>1</v>
      </c>
      <c r="Y5" s="25">
        <v>1</v>
      </c>
      <c r="Z5" s="17">
        <v>3</v>
      </c>
      <c r="AA5" s="4">
        <f aca="true" t="shared" si="2" ref="AA5:AB8">IF(J6="?",0,1)</f>
        <v>0</v>
      </c>
      <c r="AB5" s="4">
        <f t="shared" si="2"/>
        <v>0</v>
      </c>
      <c r="AC5" s="4">
        <f t="shared" si="1"/>
        <v>0</v>
      </c>
      <c r="AD5" s="4">
        <f>IF(M6="?",0,1)</f>
        <v>0</v>
      </c>
      <c r="AE5" s="4">
        <f>IF(N6="?",0,1)</f>
        <v>0</v>
      </c>
      <c r="AF5" s="4">
        <f>IF(O6="?",0,1)</f>
        <v>0</v>
      </c>
      <c r="AG5" s="25">
        <v>1</v>
      </c>
      <c r="AH5" s="25">
        <v>1</v>
      </c>
      <c r="AI5" s="25">
        <v>1</v>
      </c>
      <c r="AJ5" s="6">
        <f>PRODUCT(V4:AC4)</f>
        <v>0</v>
      </c>
      <c r="AK5" s="6"/>
      <c r="AL5" s="6"/>
      <c r="AM5" s="6"/>
    </row>
    <row r="6" spans="4:39" ht="14.25" thickBot="1" thickTop="1">
      <c r="D6" s="6"/>
      <c r="E6" s="8"/>
      <c r="F6" s="8"/>
      <c r="G6" s="8"/>
      <c r="H6" s="8"/>
      <c r="I6" s="19">
        <v>3</v>
      </c>
      <c r="J6" s="4" t="str">
        <f>IF(Лист1!J6="С","С","?")</f>
        <v>?</v>
      </c>
      <c r="K6" s="4" t="str">
        <f>IF(Лист1!K6="Л","Л","?")</f>
        <v>?</v>
      </c>
      <c r="L6" s="4" t="str">
        <f>IF(Лист1!L6="О","О","?")</f>
        <v>?</v>
      </c>
      <c r="M6" s="4" t="str">
        <f>IF(Лист1!M6="В","В","?")</f>
        <v>?</v>
      </c>
      <c r="N6" s="4" t="str">
        <f>IF(Лист1!N6="О","О","?")</f>
        <v>?</v>
      </c>
      <c r="O6" s="4" t="str">
        <f>IF(Лист1!O6="А","А","?")</f>
        <v>?</v>
      </c>
      <c r="P6" s="11"/>
      <c r="Q6" s="6"/>
      <c r="R6" s="6"/>
      <c r="U6" s="25">
        <v>1</v>
      </c>
      <c r="V6" s="25">
        <v>1</v>
      </c>
      <c r="W6" s="25">
        <v>1</v>
      </c>
      <c r="X6" s="22">
        <v>15</v>
      </c>
      <c r="Y6" s="4">
        <f aca="true" t="shared" si="3" ref="Y6:Z9">IF(H7="?",0,1)</f>
        <v>0</v>
      </c>
      <c r="Z6" s="4">
        <f t="shared" si="3"/>
        <v>0</v>
      </c>
      <c r="AA6" s="4">
        <f t="shared" si="2"/>
        <v>0</v>
      </c>
      <c r="AB6" s="4">
        <f t="shared" si="2"/>
        <v>0</v>
      </c>
      <c r="AC6" s="4">
        <f t="shared" si="1"/>
        <v>0</v>
      </c>
      <c r="AD6" s="25">
        <v>1</v>
      </c>
      <c r="AE6" s="25">
        <v>1</v>
      </c>
      <c r="AF6" s="4">
        <f aca="true" t="shared" si="4" ref="AF6:AF12">IF(O7="?",0,1)</f>
        <v>0</v>
      </c>
      <c r="AG6" s="25">
        <v>1</v>
      </c>
      <c r="AH6" s="25">
        <v>1</v>
      </c>
      <c r="AI6" s="25">
        <v>1</v>
      </c>
      <c r="AJ6" s="6">
        <f>PRODUCT(AA5:AF5)</f>
        <v>0</v>
      </c>
      <c r="AK6" s="6"/>
      <c r="AL6" s="6"/>
      <c r="AM6" s="6"/>
    </row>
    <row r="7" spans="4:39" ht="14.25" thickBot="1" thickTop="1">
      <c r="D7" s="6"/>
      <c r="E7" s="6"/>
      <c r="F7" s="6"/>
      <c r="G7" s="16">
        <v>15</v>
      </c>
      <c r="H7" s="4" t="str">
        <f>IF(Лист1!H7="Ф","Ф","?")</f>
        <v>?</v>
      </c>
      <c r="I7" s="4" t="str">
        <f>IF(Лист1!I7="А","А","?")</f>
        <v>?</v>
      </c>
      <c r="J7" s="4" t="str">
        <f>IF(Лист1!J7="К","К","?")</f>
        <v>?</v>
      </c>
      <c r="K7" s="4" t="str">
        <f>IF(Лист1!K7="С","С","?")</f>
        <v>?</v>
      </c>
      <c r="L7" s="4" t="str">
        <f>IF(Лист1!L7="М","М","?")</f>
        <v>?</v>
      </c>
      <c r="M7" s="5"/>
      <c r="N7" s="10"/>
      <c r="O7" s="4" t="str">
        <f>IF(Лист1!O7="Д","Д","?")</f>
        <v>?</v>
      </c>
      <c r="P7" s="11"/>
      <c r="Q7" s="6"/>
      <c r="R7" s="6"/>
      <c r="U7" s="25">
        <v>1</v>
      </c>
      <c r="V7" s="25">
        <v>1</v>
      </c>
      <c r="W7" s="25">
        <v>1</v>
      </c>
      <c r="X7" s="22">
        <v>2</v>
      </c>
      <c r="Y7" s="4">
        <f t="shared" si="3"/>
        <v>0</v>
      </c>
      <c r="Z7" s="4">
        <f t="shared" si="3"/>
        <v>0</v>
      </c>
      <c r="AA7" s="4">
        <f t="shared" si="2"/>
        <v>0</v>
      </c>
      <c r="AB7" s="4">
        <f t="shared" si="2"/>
        <v>0</v>
      </c>
      <c r="AC7" s="4">
        <f t="shared" si="1"/>
        <v>0</v>
      </c>
      <c r="AD7" s="4">
        <f>IF(M8="?",0,1)</f>
        <v>0</v>
      </c>
      <c r="AE7" s="4">
        <f>IF(N8="?",0,1)</f>
        <v>0</v>
      </c>
      <c r="AF7" s="4">
        <f t="shared" si="4"/>
        <v>0</v>
      </c>
      <c r="AG7" s="25">
        <v>1</v>
      </c>
      <c r="AH7" s="25">
        <v>1</v>
      </c>
      <c r="AI7" s="25">
        <v>1</v>
      </c>
      <c r="AJ7" s="6">
        <f>PRODUCT(Y6:AC6)</f>
        <v>0</v>
      </c>
      <c r="AK7" s="6"/>
      <c r="AL7" s="6"/>
      <c r="AM7" s="6"/>
    </row>
    <row r="8" spans="4:39" ht="14.25" thickBot="1" thickTop="1">
      <c r="D8" s="6"/>
      <c r="E8" s="6"/>
      <c r="F8" s="6"/>
      <c r="G8" s="20">
        <v>2</v>
      </c>
      <c r="H8" s="4" t="str">
        <f>IF(Лист1!H8="С","С","?")</f>
        <v>?</v>
      </c>
      <c r="I8" s="4" t="str">
        <f>IF(Лист1!I8="У","У","?")</f>
        <v>?</v>
      </c>
      <c r="J8" s="4" t="str">
        <f>IF(Лист1!J8="М","М","?")</f>
        <v>?</v>
      </c>
      <c r="K8" s="4" t="str">
        <f>IF(Лист1!K8="М","М","?")</f>
        <v>?</v>
      </c>
      <c r="L8" s="4" t="str">
        <f>IF(Лист1!L8="А","А","?")</f>
        <v>?</v>
      </c>
      <c r="M8" s="4" t="str">
        <f>IF(Лист1!M8="Т","Т","?")</f>
        <v>?</v>
      </c>
      <c r="N8" s="4" t="str">
        <f>IF(Лист1!N8="О","О","?")</f>
        <v>?</v>
      </c>
      <c r="O8" s="4" t="str">
        <f>IF(Лист1!O8="Р","Р","?")</f>
        <v>?</v>
      </c>
      <c r="P8" s="11"/>
      <c r="Q8" s="6"/>
      <c r="R8" s="6"/>
      <c r="U8" s="25">
        <v>1</v>
      </c>
      <c r="V8" s="25">
        <v>1</v>
      </c>
      <c r="W8" s="22">
        <v>14</v>
      </c>
      <c r="X8" s="4">
        <f>IF(G9="?",0,1)</f>
        <v>0</v>
      </c>
      <c r="Y8" s="4">
        <f t="shared" si="3"/>
        <v>0</v>
      </c>
      <c r="Z8" s="4">
        <f t="shared" si="3"/>
        <v>0</v>
      </c>
      <c r="AA8" s="4">
        <f t="shared" si="2"/>
        <v>0</v>
      </c>
      <c r="AB8" s="4">
        <f t="shared" si="2"/>
        <v>0</v>
      </c>
      <c r="AC8" s="4">
        <f t="shared" si="1"/>
        <v>0</v>
      </c>
      <c r="AD8" s="25">
        <v>1</v>
      </c>
      <c r="AE8" s="25">
        <v>1</v>
      </c>
      <c r="AF8" s="4">
        <f t="shared" si="4"/>
        <v>0</v>
      </c>
      <c r="AG8" s="25">
        <v>1</v>
      </c>
      <c r="AH8" s="25">
        <v>1</v>
      </c>
      <c r="AI8" s="25">
        <v>1</v>
      </c>
      <c r="AJ8" s="6">
        <f>PRODUCT(X8:AC8)</f>
        <v>0</v>
      </c>
      <c r="AK8" s="6"/>
      <c r="AL8" s="6"/>
      <c r="AM8" s="6"/>
    </row>
    <row r="9" spans="4:39" ht="14.25" thickBot="1" thickTop="1">
      <c r="D9" s="6"/>
      <c r="E9" s="6"/>
      <c r="F9" s="16">
        <v>14</v>
      </c>
      <c r="G9" s="4" t="str">
        <f>IF(Лист1!G9="М","М","?")</f>
        <v>?</v>
      </c>
      <c r="H9" s="4" t="str">
        <f>IF(Лист1!H9="О","О","?")</f>
        <v>?</v>
      </c>
      <c r="I9" s="4" t="str">
        <f>IF(Лист1!I9="Д","Д","?")</f>
        <v>?</v>
      </c>
      <c r="J9" s="4" t="str">
        <f>IF(Лист1!J9="Е","Е","?")</f>
        <v>?</v>
      </c>
      <c r="K9" s="4" t="str">
        <f>IF(Лист1!K9="М","М","?")</f>
        <v>?</v>
      </c>
      <c r="L9" s="4" t="str">
        <f>IF(Лист1!L9="Н","Н","?")</f>
        <v>?</v>
      </c>
      <c r="M9" s="12"/>
      <c r="N9" s="9"/>
      <c r="O9" s="4" t="str">
        <f>IF(Лист1!O9="Е","Е","?")</f>
        <v>?</v>
      </c>
      <c r="P9" s="11"/>
      <c r="Q9" s="6"/>
      <c r="R9" s="6"/>
      <c r="U9" s="25">
        <v>1</v>
      </c>
      <c r="V9" s="25">
        <v>1</v>
      </c>
      <c r="W9" s="4">
        <v>1</v>
      </c>
      <c r="X9" s="22">
        <v>12</v>
      </c>
      <c r="Y9" s="4">
        <f t="shared" si="3"/>
        <v>0</v>
      </c>
      <c r="Z9" s="4">
        <f t="shared" si="3"/>
        <v>0</v>
      </c>
      <c r="AA9" s="4">
        <f aca="true" t="shared" si="5" ref="AA9:AA19">IF(J10="?",0,1)</f>
        <v>0</v>
      </c>
      <c r="AB9" s="25">
        <v>1</v>
      </c>
      <c r="AC9" s="4">
        <f t="shared" si="1"/>
        <v>0</v>
      </c>
      <c r="AD9" s="25">
        <v>1</v>
      </c>
      <c r="AE9" s="25">
        <v>1</v>
      </c>
      <c r="AF9" s="4">
        <f t="shared" si="4"/>
        <v>0</v>
      </c>
      <c r="AG9" s="25">
        <v>1</v>
      </c>
      <c r="AH9" s="25">
        <v>1</v>
      </c>
      <c r="AI9" s="25">
        <v>1</v>
      </c>
      <c r="AJ9" s="6">
        <f>PRODUCT(Y9:AA9)</f>
        <v>0</v>
      </c>
      <c r="AK9" s="6"/>
      <c r="AL9" s="6"/>
      <c r="AM9" s="6"/>
    </row>
    <row r="10" spans="4:39" ht="14.25" thickBot="1" thickTop="1">
      <c r="D10" s="6"/>
      <c r="E10" s="6"/>
      <c r="F10" s="15"/>
      <c r="G10" s="19">
        <v>12</v>
      </c>
      <c r="H10" s="4" t="str">
        <f>IF(Лист1!H10="Б","Б","?")</f>
        <v>?</v>
      </c>
      <c r="I10" s="4" t="str">
        <f>IF(Лист1!I10="И","И","?")</f>
        <v>?</v>
      </c>
      <c r="J10" s="4" t="str">
        <f>IF(Лист1!J10="Т","Т","?")</f>
        <v>?</v>
      </c>
      <c r="K10" s="4"/>
      <c r="L10" s="4" t="str">
        <f>IF(Лист1!L10="Д","Д","?")</f>
        <v>?</v>
      </c>
      <c r="M10" s="14"/>
      <c r="N10" s="7"/>
      <c r="O10" s="4" t="str">
        <f>IF(Лист1!O10="С","С","?")</f>
        <v>?</v>
      </c>
      <c r="P10" s="11"/>
      <c r="Q10" s="6"/>
      <c r="R10" s="6"/>
      <c r="U10" s="22">
        <v>1</v>
      </c>
      <c r="V10" s="4">
        <f>IF(E11="?",0,1)</f>
        <v>0</v>
      </c>
      <c r="W10" s="4">
        <f aca="true" t="shared" si="6" ref="W10:Y11">IF(F11="?",0,1)</f>
        <v>0</v>
      </c>
      <c r="X10" s="4">
        <f t="shared" si="6"/>
        <v>0</v>
      </c>
      <c r="Y10" s="4">
        <f t="shared" si="6"/>
        <v>0</v>
      </c>
      <c r="Z10" s="4">
        <f aca="true" t="shared" si="7" ref="Z10:Z19">IF(I11="?",0,1)</f>
        <v>0</v>
      </c>
      <c r="AA10" s="4">
        <f t="shared" si="5"/>
        <v>0</v>
      </c>
      <c r="AB10" s="4">
        <f>IF(K11="?",0,1)</f>
        <v>0</v>
      </c>
      <c r="AC10" s="4">
        <f t="shared" si="1"/>
        <v>0</v>
      </c>
      <c r="AD10" s="4">
        <f aca="true" t="shared" si="8" ref="AD10:AE12">IF(M11="?",0,1)</f>
        <v>0</v>
      </c>
      <c r="AE10" s="4">
        <f t="shared" si="8"/>
        <v>0</v>
      </c>
      <c r="AF10" s="4">
        <f t="shared" si="4"/>
        <v>0</v>
      </c>
      <c r="AG10" s="4">
        <f>IF(P11="?",0,1)</f>
        <v>0</v>
      </c>
      <c r="AH10" s="25">
        <v>1</v>
      </c>
      <c r="AI10" s="25">
        <v>1</v>
      </c>
      <c r="AJ10" s="6">
        <f>PRODUCT(V10:AG10)</f>
        <v>0</v>
      </c>
      <c r="AK10" s="6"/>
      <c r="AL10" s="6"/>
      <c r="AM10" s="6"/>
    </row>
    <row r="11" spans="4:39" ht="14.25" thickBot="1" thickTop="1">
      <c r="D11" s="16">
        <v>1</v>
      </c>
      <c r="E11" s="4" t="str">
        <f>IF(Лист1!E11="В","В","?")</f>
        <v>?</v>
      </c>
      <c r="F11" s="4" t="str">
        <f>IF(Лист1!F11="И","И","?")</f>
        <v>?</v>
      </c>
      <c r="G11" s="4" t="str">
        <f>IF(Лист1!G11="Д","Д","?")</f>
        <v>?</v>
      </c>
      <c r="H11" s="4" t="str">
        <f>IF(Лист1!H11="Е","Е","?")</f>
        <v>?</v>
      </c>
      <c r="I11" s="4" t="str">
        <f>IF(Лист1!I11="О","О","?")</f>
        <v>?</v>
      </c>
      <c r="J11" s="4" t="str">
        <f>IF(Лист1!J11="А","А","?")</f>
        <v>?</v>
      </c>
      <c r="K11" s="4" t="str">
        <f>IF(Лист1!K11="Д","Д","?")</f>
        <v>?</v>
      </c>
      <c r="L11" s="4" t="str">
        <f>IF(Лист1!L11="А","А","?")</f>
        <v>?</v>
      </c>
      <c r="M11" s="4" t="str">
        <f>IF(Лист1!M11="П","П","?")</f>
        <v>?</v>
      </c>
      <c r="N11" s="4" t="str">
        <f>IF(Лист1!N11="Т","Т","?")</f>
        <v>?</v>
      </c>
      <c r="O11" s="4" t="str">
        <f>IF(Лист1!O11="Е","Е","?")</f>
        <v>?</v>
      </c>
      <c r="P11" s="4" t="str">
        <f>IF(Лист1!P11="Р","Р","?")</f>
        <v>?</v>
      </c>
      <c r="Q11" s="11"/>
      <c r="R11" s="6"/>
      <c r="U11" s="22">
        <v>5</v>
      </c>
      <c r="V11" s="4">
        <f>IF(E12="?",0,1)</f>
        <v>0</v>
      </c>
      <c r="W11" s="4">
        <f t="shared" si="6"/>
        <v>0</v>
      </c>
      <c r="X11" s="4">
        <f t="shared" si="6"/>
        <v>0</v>
      </c>
      <c r="Y11" s="4">
        <f t="shared" si="6"/>
        <v>0</v>
      </c>
      <c r="Z11" s="4">
        <f t="shared" si="7"/>
        <v>0</v>
      </c>
      <c r="AA11" s="4">
        <f t="shared" si="5"/>
        <v>0</v>
      </c>
      <c r="AB11" s="22">
        <v>17</v>
      </c>
      <c r="AC11" s="4">
        <f t="shared" si="1"/>
        <v>0</v>
      </c>
      <c r="AD11" s="4">
        <f t="shared" si="8"/>
        <v>0</v>
      </c>
      <c r="AE11" s="4">
        <f t="shared" si="8"/>
        <v>0</v>
      </c>
      <c r="AF11" s="4">
        <f t="shared" si="4"/>
        <v>0</v>
      </c>
      <c r="AG11" s="25">
        <v>1</v>
      </c>
      <c r="AH11" s="25">
        <v>1</v>
      </c>
      <c r="AI11" s="25">
        <v>1</v>
      </c>
      <c r="AJ11" s="6">
        <f>PRODUCT(V11:AA11)</f>
        <v>0</v>
      </c>
      <c r="AK11" s="6"/>
      <c r="AL11" s="6"/>
      <c r="AM11" s="6"/>
    </row>
    <row r="12" spans="4:39" ht="14.25" thickBot="1" thickTop="1">
      <c r="D12" s="16">
        <v>5</v>
      </c>
      <c r="E12" s="4" t="str">
        <f>IF(Лист1!E12="Н","Н","?")</f>
        <v>?</v>
      </c>
      <c r="F12" s="4" t="str">
        <f>IF(Лист1!F12="Е","Е","?")</f>
        <v>?</v>
      </c>
      <c r="G12" s="4" t="str">
        <f>IF(Лист1!G12="Й","Й","?")</f>
        <v>?</v>
      </c>
      <c r="H12" s="4" t="str">
        <f>IF(Лист1!H12="М","М","?")</f>
        <v>?</v>
      </c>
      <c r="I12" s="4" t="str">
        <f>IF(Лист1!I12="А","А","?")</f>
        <v>?</v>
      </c>
      <c r="J12" s="4" t="str">
        <f>IF(Лист1!J12="Н","Н","?")</f>
        <v>?</v>
      </c>
      <c r="K12" s="17">
        <v>17</v>
      </c>
      <c r="L12" s="4" t="str">
        <f>IF(Лист1!L12="Б","Б","?")</f>
        <v>?</v>
      </c>
      <c r="M12" s="4" t="str">
        <f>IF(Лист1!M12="А","А","?")</f>
        <v>?</v>
      </c>
      <c r="N12" s="4" t="str">
        <f>IF(Лист1!N12="Й","Й","?")</f>
        <v>?</v>
      </c>
      <c r="O12" s="4" t="str">
        <f>IF(Лист1!O12="Т","Т","?")</f>
        <v>?</v>
      </c>
      <c r="P12" s="5"/>
      <c r="Q12" s="15"/>
      <c r="R12" s="15"/>
      <c r="U12" s="25">
        <v>1</v>
      </c>
      <c r="V12" s="25">
        <v>1</v>
      </c>
      <c r="W12" s="25">
        <v>1</v>
      </c>
      <c r="X12" s="25">
        <v>1</v>
      </c>
      <c r="Y12" s="22">
        <v>6</v>
      </c>
      <c r="Z12" s="4">
        <f t="shared" si="7"/>
        <v>0</v>
      </c>
      <c r="AA12" s="4">
        <f t="shared" si="5"/>
        <v>0</v>
      </c>
      <c r="AB12" s="4">
        <f aca="true" t="shared" si="9" ref="AB12:AB18">IF(K13="?",0,1)</f>
        <v>0</v>
      </c>
      <c r="AC12" s="4">
        <f t="shared" si="1"/>
        <v>0</v>
      </c>
      <c r="AD12" s="4">
        <f t="shared" si="8"/>
        <v>0</v>
      </c>
      <c r="AE12" s="4">
        <f t="shared" si="8"/>
        <v>0</v>
      </c>
      <c r="AF12" s="4">
        <f t="shared" si="4"/>
        <v>0</v>
      </c>
      <c r="AG12" s="4">
        <f>IF(P13="?",0,1)</f>
        <v>0</v>
      </c>
      <c r="AH12" s="4">
        <f>IF(Q13="?",0,1)</f>
        <v>0</v>
      </c>
      <c r="AI12" s="4">
        <f>IF(R13="?",0,1)</f>
        <v>0</v>
      </c>
      <c r="AJ12" s="30">
        <f>PRODUCT(AC11:AF11)</f>
        <v>0</v>
      </c>
      <c r="AK12" s="6"/>
      <c r="AL12" s="6"/>
      <c r="AM12" s="6"/>
    </row>
    <row r="13" spans="4:39" ht="14.25" thickBot="1" thickTop="1">
      <c r="D13" s="6"/>
      <c r="E13" s="8"/>
      <c r="F13" s="8"/>
      <c r="G13" s="10"/>
      <c r="H13" s="17">
        <v>6</v>
      </c>
      <c r="I13" s="4" t="str">
        <f>IF(Лист1!I13="Д","Д","?")</f>
        <v>?</v>
      </c>
      <c r="J13" s="4" t="str">
        <f>IF(Лист1!J13="И","И","?")</f>
        <v>?</v>
      </c>
      <c r="K13" s="4" t="str">
        <f>IF(Лист1!K13="Г","Г","?")</f>
        <v>?</v>
      </c>
      <c r="L13" s="4" t="str">
        <f>IF(Лист1!L13="И","И","?")</f>
        <v>?</v>
      </c>
      <c r="M13" s="4" t="str">
        <f>IF(Лист1!M13="Т","Т","?")</f>
        <v>?</v>
      </c>
      <c r="N13" s="4" t="str">
        <f>IF(Лист1!N13="А","А","?")</f>
        <v>?</v>
      </c>
      <c r="O13" s="4" t="str">
        <f>IF(Лист1!O13="Й","Й","?")</f>
        <v>?</v>
      </c>
      <c r="P13" s="4" t="str">
        <f>IF(Лист1!P13="З","З","?")</f>
        <v>?</v>
      </c>
      <c r="Q13" s="4" t="str">
        <f>IF(Лист1!Q13="Е","Е","?")</f>
        <v>?</v>
      </c>
      <c r="R13" s="4" t="str">
        <f>IF(Лист1!R13="Р","Р","?")</f>
        <v>?</v>
      </c>
      <c r="U13" s="25">
        <v>1</v>
      </c>
      <c r="V13" s="25">
        <v>1</v>
      </c>
      <c r="W13" s="22">
        <v>7</v>
      </c>
      <c r="X13" s="4">
        <f>IF(G14="?",0,1)</f>
        <v>0</v>
      </c>
      <c r="Y13" s="4">
        <f>IF(H14="?",0,1)</f>
        <v>0</v>
      </c>
      <c r="Z13" s="4">
        <f t="shared" si="7"/>
        <v>0</v>
      </c>
      <c r="AA13" s="4">
        <f t="shared" si="5"/>
        <v>0</v>
      </c>
      <c r="AB13" s="4">
        <f t="shared" si="9"/>
        <v>0</v>
      </c>
      <c r="AC13" s="4">
        <f t="shared" si="1"/>
        <v>0</v>
      </c>
      <c r="AD13" s="25">
        <v>1</v>
      </c>
      <c r="AE13" s="25">
        <v>1</v>
      </c>
      <c r="AF13" s="25">
        <v>1</v>
      </c>
      <c r="AG13" s="25">
        <v>1</v>
      </c>
      <c r="AH13" s="25">
        <v>1</v>
      </c>
      <c r="AI13" s="25">
        <v>1</v>
      </c>
      <c r="AJ13" s="6">
        <f>PRODUCT(Z12:AI12)</f>
        <v>0</v>
      </c>
      <c r="AK13" s="6"/>
      <c r="AL13" s="6"/>
      <c r="AM13" s="6"/>
    </row>
    <row r="14" spans="4:39" ht="14.25" thickBot="1" thickTop="1">
      <c r="D14" s="6"/>
      <c r="E14" s="6"/>
      <c r="F14" s="16">
        <v>7</v>
      </c>
      <c r="G14" s="4" t="str">
        <f>IF(Лист1!G14="С","С","?")</f>
        <v>?</v>
      </c>
      <c r="H14" s="4" t="str">
        <f>IF(Лист1!H14="К","К","?")</f>
        <v>?</v>
      </c>
      <c r="I14" s="4" t="str">
        <f>IF(Лист1!I14="А","А","?")</f>
        <v>?</v>
      </c>
      <c r="J14" s="4" t="str">
        <f>IF(Лист1!J14="Н","Н","?")</f>
        <v>?</v>
      </c>
      <c r="K14" s="4" t="str">
        <f>IF(Лист1!K14="Е","Е","?")</f>
        <v>?</v>
      </c>
      <c r="L14" s="4" t="str">
        <f>IF(Лист1!L14="Р","Р","?")</f>
        <v>?</v>
      </c>
      <c r="M14" s="5"/>
      <c r="N14" s="13"/>
      <c r="O14" s="8"/>
      <c r="P14" s="8"/>
      <c r="Q14" s="8"/>
      <c r="R14" s="8"/>
      <c r="U14" s="25">
        <v>1</v>
      </c>
      <c r="V14" s="22">
        <v>8</v>
      </c>
      <c r="W14" s="4">
        <f>IF(F15="?",0,1)</f>
        <v>0</v>
      </c>
      <c r="X14" s="4">
        <f aca="true" t="shared" si="10" ref="X14:X19">IF(G15="?",0,1)</f>
        <v>0</v>
      </c>
      <c r="Y14" s="4">
        <f aca="true" t="shared" si="11" ref="Y14:Y19">IF(H15="?",0,1)</f>
        <v>0</v>
      </c>
      <c r="Z14" s="4">
        <f t="shared" si="7"/>
        <v>0</v>
      </c>
      <c r="AA14" s="4">
        <f t="shared" si="5"/>
        <v>0</v>
      </c>
      <c r="AB14" s="4">
        <f t="shared" si="9"/>
        <v>0</v>
      </c>
      <c r="AC14" s="4">
        <f t="shared" si="1"/>
        <v>0</v>
      </c>
      <c r="AD14" s="4">
        <f>IF(M15="?",0,1)</f>
        <v>0</v>
      </c>
      <c r="AE14" s="4">
        <f>IF(N15="?",0,1)</f>
        <v>0</v>
      </c>
      <c r="AF14" s="25">
        <v>1</v>
      </c>
      <c r="AG14" s="25">
        <v>1</v>
      </c>
      <c r="AH14" s="25">
        <v>1</v>
      </c>
      <c r="AI14" s="25">
        <v>1</v>
      </c>
      <c r="AJ14" s="6">
        <f>PRODUCT(X13:AC13)</f>
        <v>0</v>
      </c>
      <c r="AK14" s="6"/>
      <c r="AL14" s="6"/>
      <c r="AM14" s="6"/>
    </row>
    <row r="15" spans="4:39" ht="14.25" thickBot="1" thickTop="1">
      <c r="D15" s="6"/>
      <c r="E15" s="20">
        <v>8</v>
      </c>
      <c r="F15" s="4" t="str">
        <f>IF(Лист1!F15="К","К","?")</f>
        <v>?</v>
      </c>
      <c r="G15" s="4" t="str">
        <f>IF(Лист1!G15="О","О","?")</f>
        <v>?</v>
      </c>
      <c r="H15" s="4" t="str">
        <f>IF(Лист1!H15="М","М","?")</f>
        <v>?</v>
      </c>
      <c r="I15" s="4" t="str">
        <f>IF(Лист1!I15="П","П","?")</f>
        <v>?</v>
      </c>
      <c r="J15" s="4" t="str">
        <f>IF(Лист1!J15="Ь","Ь","?")</f>
        <v>?</v>
      </c>
      <c r="K15" s="4" t="str">
        <f>IF(Лист1!K15="Ю","Ю","?")</f>
        <v>?</v>
      </c>
      <c r="L15" s="4" t="str">
        <f>IF(Лист1!L15="Т","Т","?")</f>
        <v>?</v>
      </c>
      <c r="M15" s="4" t="str">
        <f>IF(Лист1!M15="Е","Е","?")</f>
        <v>?</v>
      </c>
      <c r="N15" s="4" t="str">
        <f>IF(Лист1!N15="Р","Р","?")</f>
        <v>?</v>
      </c>
      <c r="O15" s="11"/>
      <c r="P15" s="6"/>
      <c r="Q15" s="6"/>
      <c r="R15" s="6"/>
      <c r="U15" s="22">
        <v>9</v>
      </c>
      <c r="V15" s="4">
        <f aca="true" t="shared" si="12" ref="V15:AB15">IF(D16="?",0,1)</f>
        <v>0</v>
      </c>
      <c r="W15" s="4">
        <f t="shared" si="12"/>
        <v>0</v>
      </c>
      <c r="X15" s="4">
        <f t="shared" si="12"/>
        <v>0</v>
      </c>
      <c r="Y15" s="4">
        <f t="shared" si="12"/>
        <v>0</v>
      </c>
      <c r="Z15" s="4">
        <f t="shared" si="12"/>
        <v>0</v>
      </c>
      <c r="AA15" s="4">
        <f t="shared" si="12"/>
        <v>0</v>
      </c>
      <c r="AB15" s="4">
        <f t="shared" si="12"/>
        <v>0</v>
      </c>
      <c r="AC15" s="25">
        <v>1</v>
      </c>
      <c r="AD15" s="25">
        <v>1</v>
      </c>
      <c r="AE15" s="25">
        <v>1</v>
      </c>
      <c r="AF15" s="25">
        <v>1</v>
      </c>
      <c r="AG15" s="25">
        <v>1</v>
      </c>
      <c r="AH15" s="25">
        <v>1</v>
      </c>
      <c r="AI15" s="25">
        <v>1</v>
      </c>
      <c r="AJ15" s="6">
        <f>PRODUCT(W14:AE14)</f>
        <v>0</v>
      </c>
      <c r="AK15" s="6"/>
      <c r="AL15" s="6"/>
      <c r="AM15" s="6"/>
    </row>
    <row r="16" spans="3:39" ht="14.25" thickBot="1" thickTop="1">
      <c r="C16" s="16">
        <v>9</v>
      </c>
      <c r="D16" s="4" t="str">
        <f>IF(Лист1!D16="Р","Р","?")</f>
        <v>?</v>
      </c>
      <c r="E16" s="4" t="str">
        <f>IF(Лист1!E16="Е","Е","?")</f>
        <v>?</v>
      </c>
      <c r="F16" s="4" t="str">
        <f>IF(Лист1!F16="Г","Г","?")</f>
        <v>?</v>
      </c>
      <c r="G16" s="4" t="str">
        <f>IF(Лист1!G16="И","И","?")</f>
        <v>?</v>
      </c>
      <c r="H16" s="4" t="str">
        <f>IF(Лист1!H16="С","С","?")</f>
        <v>?</v>
      </c>
      <c r="I16" s="4" t="str">
        <f>IF(Лист1!I16="Т","Т","?")</f>
        <v>?</v>
      </c>
      <c r="J16" s="4" t="str">
        <f>IF(Лист1!J16="Р","Р","?")</f>
        <v>?</v>
      </c>
      <c r="K16" s="5"/>
      <c r="L16" s="15"/>
      <c r="M16" s="15"/>
      <c r="N16" s="6"/>
      <c r="O16" s="6"/>
      <c r="P16" s="6"/>
      <c r="Q16" s="6"/>
      <c r="R16" s="6"/>
      <c r="U16" s="25">
        <v>1</v>
      </c>
      <c r="V16" s="25">
        <v>1</v>
      </c>
      <c r="W16" s="22">
        <v>10</v>
      </c>
      <c r="X16" s="4">
        <f t="shared" si="10"/>
        <v>0</v>
      </c>
      <c r="Y16" s="4">
        <f t="shared" si="11"/>
        <v>0</v>
      </c>
      <c r="Z16" s="4">
        <f t="shared" si="7"/>
        <v>0</v>
      </c>
      <c r="AA16" s="4">
        <f t="shared" si="5"/>
        <v>0</v>
      </c>
      <c r="AB16" s="4">
        <f t="shared" si="9"/>
        <v>0</v>
      </c>
      <c r="AC16" s="4">
        <f>IF(L17="?",0,1)</f>
        <v>0</v>
      </c>
      <c r="AD16" s="4">
        <f>IF(M17="?",0,1)</f>
        <v>0</v>
      </c>
      <c r="AE16" s="25">
        <v>1</v>
      </c>
      <c r="AF16" s="25">
        <v>1</v>
      </c>
      <c r="AG16" s="25">
        <v>1</v>
      </c>
      <c r="AH16" s="25">
        <v>1</v>
      </c>
      <c r="AI16" s="25">
        <v>1</v>
      </c>
      <c r="AJ16" s="6">
        <f>PRODUCT(V15:AB15)</f>
        <v>0</v>
      </c>
      <c r="AK16" s="6"/>
      <c r="AL16" s="6"/>
      <c r="AM16" s="6"/>
    </row>
    <row r="17" spans="4:39" ht="14.25" thickBot="1" thickTop="1">
      <c r="D17" s="6"/>
      <c r="E17" s="8"/>
      <c r="F17" s="21">
        <v>10</v>
      </c>
      <c r="G17" s="4" t="str">
        <f>IF(Лист1!G17="Т","Т","?")</f>
        <v>?</v>
      </c>
      <c r="H17" s="4" t="str">
        <f>IF(Лист1!H17="Р","Р","?")</f>
        <v>?</v>
      </c>
      <c r="I17" s="4" t="str">
        <f>IF(Лист1!I17="Е","Е","?")</f>
        <v>?</v>
      </c>
      <c r="J17" s="4" t="str">
        <f>IF(Лист1!J17="К","К","?")</f>
        <v>?</v>
      </c>
      <c r="K17" s="4" t="str">
        <f>IF(Лист1!K17="Б","Б","?")</f>
        <v>?</v>
      </c>
      <c r="L17" s="4" t="str">
        <f>IF(Лист1!L17="О","О","?")</f>
        <v>?</v>
      </c>
      <c r="M17" s="4" t="str">
        <f>IF(Лист1!M17="Л","Л","?")</f>
        <v>?</v>
      </c>
      <c r="N17" s="11"/>
      <c r="O17" s="6"/>
      <c r="P17" s="6"/>
      <c r="Q17" s="6"/>
      <c r="R17" s="6"/>
      <c r="U17" s="25">
        <v>1</v>
      </c>
      <c r="V17" s="25">
        <v>1</v>
      </c>
      <c r="W17" s="22">
        <v>11</v>
      </c>
      <c r="X17" s="4">
        <f t="shared" si="10"/>
        <v>0</v>
      </c>
      <c r="Y17" s="4">
        <f t="shared" si="11"/>
        <v>0</v>
      </c>
      <c r="Z17" s="4">
        <f t="shared" si="7"/>
        <v>0</v>
      </c>
      <c r="AA17" s="4">
        <f t="shared" si="5"/>
        <v>0</v>
      </c>
      <c r="AB17" s="4">
        <f t="shared" si="9"/>
        <v>0</v>
      </c>
      <c r="AC17" s="4">
        <f>IF(L18="?",0,1)</f>
        <v>0</v>
      </c>
      <c r="AD17" s="25">
        <v>1</v>
      </c>
      <c r="AE17" s="25">
        <v>1</v>
      </c>
      <c r="AF17" s="25">
        <v>1</v>
      </c>
      <c r="AG17" s="25">
        <v>1</v>
      </c>
      <c r="AH17" s="25">
        <v>1</v>
      </c>
      <c r="AI17" s="25">
        <v>1</v>
      </c>
      <c r="AJ17" s="6">
        <f>PRODUCT(X16:AD16)</f>
        <v>0</v>
      </c>
      <c r="AK17" s="6"/>
      <c r="AL17" s="6"/>
      <c r="AM17" s="6"/>
    </row>
    <row r="18" spans="4:39" ht="14.25" thickBot="1" thickTop="1">
      <c r="D18" s="6"/>
      <c r="E18" s="6"/>
      <c r="F18" s="20">
        <v>11</v>
      </c>
      <c r="G18" s="4" t="str">
        <f>IF(Лист1!G18="К","К","?")</f>
        <v>?</v>
      </c>
      <c r="H18" s="4" t="str">
        <f>IF(Лист1!H18="У","У","?")</f>
        <v>?</v>
      </c>
      <c r="I18" s="4" t="str">
        <f>IF(Лист1!I18="Р","Р","?")</f>
        <v>?</v>
      </c>
      <c r="J18" s="4" t="str">
        <f>IF(Лист1!J18="С","С","?")</f>
        <v>?</v>
      </c>
      <c r="K18" s="4" t="str">
        <f>IF(Лист1!K18="О","О","?")</f>
        <v>?</v>
      </c>
      <c r="L18" s="4" t="str">
        <f>IF(Лист1!L18="Р","Р","?")</f>
        <v>?</v>
      </c>
      <c r="M18" s="5"/>
      <c r="N18" s="6"/>
      <c r="O18" s="6"/>
      <c r="P18" s="6"/>
      <c r="Q18" s="6"/>
      <c r="R18" s="6"/>
      <c r="U18" s="25">
        <v>1</v>
      </c>
      <c r="V18" s="22">
        <v>16</v>
      </c>
      <c r="W18" s="4">
        <f>IF(F19="?",0,1)</f>
        <v>0</v>
      </c>
      <c r="X18" s="4">
        <f t="shared" si="10"/>
        <v>0</v>
      </c>
      <c r="Y18" s="4">
        <f t="shared" si="11"/>
        <v>0</v>
      </c>
      <c r="Z18" s="4">
        <f t="shared" si="7"/>
        <v>0</v>
      </c>
      <c r="AA18" s="4">
        <f t="shared" si="5"/>
        <v>0</v>
      </c>
      <c r="AB18" s="4">
        <f t="shared" si="9"/>
        <v>0</v>
      </c>
      <c r="AC18" s="4">
        <f>IF(L19="?",0,1)</f>
        <v>0</v>
      </c>
      <c r="AD18" s="4">
        <f>IF(M19="?",0,1)</f>
        <v>0</v>
      </c>
      <c r="AE18" s="4">
        <f>IF(N19="?",0,1)</f>
        <v>0</v>
      </c>
      <c r="AF18" s="25">
        <v>1</v>
      </c>
      <c r="AG18" s="25">
        <v>1</v>
      </c>
      <c r="AH18" s="25">
        <v>1</v>
      </c>
      <c r="AI18" s="25">
        <v>1</v>
      </c>
      <c r="AJ18" s="6">
        <f>PRODUCT(X17:AC17)</f>
        <v>0</v>
      </c>
      <c r="AK18" s="6"/>
      <c r="AL18" s="6"/>
      <c r="AM18" s="6"/>
    </row>
    <row r="19" spans="4:39" ht="14.25" thickBot="1" thickTop="1">
      <c r="D19" s="6"/>
      <c r="E19" s="20">
        <v>16</v>
      </c>
      <c r="F19" s="4" t="str">
        <f>IF(Лист1!F19="К","К","?")</f>
        <v>?</v>
      </c>
      <c r="G19" s="4" t="str">
        <f>IF(Лист1!G19="О","О","?")</f>
        <v>?</v>
      </c>
      <c r="H19" s="4" t="str">
        <f>IF(Лист1!H19="Н","Н","?")</f>
        <v>?</v>
      </c>
      <c r="I19" s="4" t="str">
        <f>IF(Лист1!I19="Т","Т","?")</f>
        <v>?</v>
      </c>
      <c r="J19" s="4" t="str">
        <f>IF(Лист1!J19="Р","Р","?")</f>
        <v>?</v>
      </c>
      <c r="K19" s="4" t="str">
        <f>IF(Лист1!K19="О","О","?")</f>
        <v>?</v>
      </c>
      <c r="L19" s="4" t="str">
        <f>IF(Лист1!L19="Л","Л","?")</f>
        <v>?</v>
      </c>
      <c r="M19" s="4" t="str">
        <f>IF(Лист1!M19="Е","Е","?")</f>
        <v>?</v>
      </c>
      <c r="N19" s="4" t="str">
        <f>IF(Лист1!N19="Р","Р","?")</f>
        <v>?</v>
      </c>
      <c r="O19" s="14"/>
      <c r="P19" s="15"/>
      <c r="Q19" s="15"/>
      <c r="R19" s="15"/>
      <c r="T19" s="22">
        <v>20</v>
      </c>
      <c r="U19">
        <f>IF(E20="?",0,1)</f>
        <v>0</v>
      </c>
      <c r="V19" s="4">
        <f>IF(E20="?",0,1)</f>
        <v>0</v>
      </c>
      <c r="W19" s="4">
        <f>IF(F20="?",0,1)</f>
        <v>0</v>
      </c>
      <c r="X19" s="4">
        <f t="shared" si="10"/>
        <v>0</v>
      </c>
      <c r="Y19" s="4">
        <f t="shared" si="11"/>
        <v>0</v>
      </c>
      <c r="Z19" s="4">
        <f t="shared" si="7"/>
        <v>0</v>
      </c>
      <c r="AA19" s="4">
        <f t="shared" si="5"/>
        <v>0</v>
      </c>
      <c r="AB19" s="22">
        <v>21</v>
      </c>
      <c r="AC19" s="4">
        <f>IF(L20="?",0,1)</f>
        <v>0</v>
      </c>
      <c r="AD19" s="4">
        <f>IF(M20="?",0,1)</f>
        <v>0</v>
      </c>
      <c r="AE19" s="4">
        <f>IF(N20="?",0,1)</f>
        <v>0</v>
      </c>
      <c r="AF19" s="4">
        <f>IF(O20="?",0,1)</f>
        <v>0</v>
      </c>
      <c r="AG19" s="4">
        <f>IF(P20="?",0,1)</f>
        <v>0</v>
      </c>
      <c r="AH19" s="4">
        <f>IF(Q20="?",0,1)</f>
        <v>0</v>
      </c>
      <c r="AI19" s="4">
        <f>IF(R20="?",0,1)</f>
        <v>0</v>
      </c>
      <c r="AJ19" s="30">
        <f>PRODUCT(W18:AE18)</f>
        <v>0</v>
      </c>
      <c r="AK19" s="6"/>
      <c r="AL19" s="6"/>
      <c r="AM19" s="6"/>
    </row>
    <row r="20" spans="3:36" ht="14.25" thickBot="1" thickTop="1">
      <c r="C20" s="16">
        <v>20</v>
      </c>
      <c r="D20" s="4" t="str">
        <f>IF(Лист1!D20="П","П","?")</f>
        <v>?</v>
      </c>
      <c r="E20" s="4" t="str">
        <f>IF(Лист1!E20="И","И","?")</f>
        <v>?</v>
      </c>
      <c r="F20" s="4" t="str">
        <f>IF(Лист1!F20="К","К","?")</f>
        <v>?</v>
      </c>
      <c r="G20" s="4" t="str">
        <f>IF(Лист1!G20="С","С","?")</f>
        <v>?</v>
      </c>
      <c r="H20" s="4" t="str">
        <f>IF(Лист1!H20="Е","Е","?")</f>
        <v>?</v>
      </c>
      <c r="I20" s="4" t="str">
        <f>IF(Лист1!I20="Л","Л","?")</f>
        <v>?</v>
      </c>
      <c r="J20" s="4" t="str">
        <f>IF(Лист1!J20="Ь","Ь","?")</f>
        <v>?</v>
      </c>
      <c r="K20" s="17">
        <v>21</v>
      </c>
      <c r="L20" s="4" t="str">
        <f>IF(Лист1!L20="П","П","?")</f>
        <v>?</v>
      </c>
      <c r="M20" s="4" t="str">
        <f>IF(Лист1!M20="Л","Л","?")</f>
        <v>?</v>
      </c>
      <c r="N20" s="4" t="str">
        <f>IF(Лист1!N20="О","О","?")</f>
        <v>?</v>
      </c>
      <c r="O20" s="4" t="str">
        <f>IF(Лист1!O20="Т","Т","?")</f>
        <v>?</v>
      </c>
      <c r="P20" s="4" t="str">
        <f>IF(Лист1!P20="Т","Т","?")</f>
        <v>?</v>
      </c>
      <c r="Q20" s="4" t="str">
        <f>IF(Лист1!Q20="Е","Е","?")</f>
        <v>?</v>
      </c>
      <c r="R20" s="4" t="str">
        <f>IF(Лист1!R20="Р","Р","?")</f>
        <v>?</v>
      </c>
      <c r="AJ20">
        <f>PRODUCT(V19:AA19)</f>
        <v>0</v>
      </c>
    </row>
    <row r="21" ht="13.5" thickTop="1">
      <c r="AJ21">
        <f>PRODUCT(AC19:AI19)</f>
        <v>0</v>
      </c>
    </row>
    <row r="22" spans="22:36" ht="12.75">
      <c r="V22">
        <f>SUM(AJ3:AJ25)</f>
        <v>0</v>
      </c>
      <c r="AJ22">
        <f>PRODUCT(AC4:AC10)</f>
        <v>0</v>
      </c>
    </row>
    <row r="23" ht="12.75">
      <c r="AJ23">
        <f>PRODUCT(AF5:AF9)</f>
        <v>0</v>
      </c>
    </row>
    <row r="24" ht="12.75">
      <c r="AJ24">
        <f>PRODUCT(Y7:AF7)</f>
        <v>0</v>
      </c>
    </row>
    <row r="25" ht="12.75">
      <c r="AJ25">
        <f>PRODUCT(Z6:Z19)</f>
        <v>0</v>
      </c>
    </row>
  </sheetData>
  <printOptions/>
  <pageMargins left="0.75" right="0.75" top="1" bottom="1" header="0.5" footer="0.5"/>
  <pageSetup orientation="portrait" paperSize="9"/>
  <legacyDrawing r:id="rId3"/>
  <oleObjects>
    <oleObject progId="Paint.Picture" shapeId="205830" r:id="rId1"/>
    <oleObject progId="Paint.Picture" shapeId="218191" r:id="rId2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люда</dc:creator>
  <cp:keywords/>
  <dc:description/>
  <cp:lastModifiedBy>1</cp:lastModifiedBy>
  <dcterms:created xsi:type="dcterms:W3CDTF">2004-08-03T13:00:42Z</dcterms:created>
  <dcterms:modified xsi:type="dcterms:W3CDTF">2007-11-26T11:36:39Z</dcterms:modified>
  <cp:category/>
  <cp:version/>
  <cp:contentType/>
  <cp:contentStatus/>
</cp:coreProperties>
</file>