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9420" windowHeight="6828" activeTab="2"/>
  </bookViews>
  <sheets>
    <sheet name="давление" sheetId="1" r:id="rId1"/>
    <sheet name="лаб_раб№6" sheetId="2" r:id="rId2"/>
    <sheet name="движение тела" sheetId="3" r:id="rId3"/>
  </sheets>
  <definedNames/>
  <calcPr fullCalcOnLoad="1"/>
</workbook>
</file>

<file path=xl/sharedStrings.xml><?xml version="1.0" encoding="utf-8"?>
<sst xmlns="http://schemas.openxmlformats.org/spreadsheetml/2006/main" count="74" uniqueCount="51">
  <si>
    <t>Рассчитать давление, производимое телом , масса которого m, а опорная площадь поверхности s.</t>
  </si>
  <si>
    <t>Дано</t>
  </si>
  <si>
    <t>m=</t>
  </si>
  <si>
    <t>s=</t>
  </si>
  <si>
    <t>Найти</t>
  </si>
  <si>
    <t>р=</t>
  </si>
  <si>
    <t>Па</t>
  </si>
  <si>
    <t>кг</t>
  </si>
  <si>
    <t>Решение</t>
  </si>
  <si>
    <t>р=?</t>
  </si>
  <si>
    <t>Р=</t>
  </si>
  <si>
    <t>Н</t>
  </si>
  <si>
    <t>F=P</t>
  </si>
  <si>
    <t>p=F/S</t>
  </si>
  <si>
    <t>кПа</t>
  </si>
  <si>
    <t>Па        =</t>
  </si>
  <si>
    <t>Ответ:</t>
  </si>
  <si>
    <t>т</t>
  </si>
  <si>
    <t>г</t>
  </si>
  <si>
    <t>Масса</t>
  </si>
  <si>
    <t>СИ</t>
  </si>
  <si>
    <t>Площадь</t>
  </si>
  <si>
    <r>
      <t>м</t>
    </r>
    <r>
      <rPr>
        <vertAlign val="superscript"/>
        <sz val="10"/>
        <rFont val="Arial Cyr"/>
        <family val="0"/>
      </rPr>
      <t>2</t>
    </r>
  </si>
  <si>
    <r>
      <t>см</t>
    </r>
    <r>
      <rPr>
        <vertAlign val="superscript"/>
        <sz val="10"/>
        <rFont val="Arial Cyr"/>
        <family val="0"/>
      </rPr>
      <t>2</t>
    </r>
  </si>
  <si>
    <t>Сравните во сколько раз вычисленное давление больше давления, производимое тобой.</t>
  </si>
  <si>
    <t>Введите значение вашей массы m, площадь опоры ботинка S (определить экспериментально).</t>
  </si>
  <si>
    <t>в</t>
  </si>
  <si>
    <t>раз</t>
  </si>
  <si>
    <t>Лабораторная работа № 6</t>
  </si>
  <si>
    <t>Градуирование пружины и измерение сил динамометром</t>
  </si>
  <si>
    <t>Цель работы: Научиться градуировать пружину, получать шкалу с любой заданной ценой деления и с ее помощью измерять силы.</t>
  </si>
  <si>
    <t>Приборы и материалы: динамометр, шкала которого закрыта бумагой, наблр грузов по 102 г, штатив с муфтой, лапкой и кольцом.</t>
  </si>
  <si>
    <t>масса, г</t>
  </si>
  <si>
    <t>сила тяжести, Н</t>
  </si>
  <si>
    <t>Цена деления динамометра=</t>
  </si>
  <si>
    <t>Количество промежутков</t>
  </si>
  <si>
    <t>Лабораторная работа</t>
  </si>
  <si>
    <t>"Моделирование движения тела, брошенного под углом к горизонту"</t>
  </si>
  <si>
    <r>
      <t xml:space="preserve">Тело брошено под углом к горизонту </t>
    </r>
    <r>
      <rPr>
        <sz val="10"/>
        <rFont val="Symbol type A"/>
        <family val="0"/>
      </rPr>
      <t>a</t>
    </r>
    <r>
      <rPr>
        <sz val="10"/>
        <rFont val="Arial Cyr"/>
        <family val="0"/>
      </rPr>
      <t>=30</t>
    </r>
    <r>
      <rPr>
        <vertAlign val="superscript"/>
        <sz val="10"/>
        <rFont val="Arial Cyr"/>
        <family val="0"/>
      </rPr>
      <t xml:space="preserve">о </t>
    </r>
    <r>
      <rPr>
        <sz val="10"/>
        <rFont val="Arial Cyr"/>
        <family val="0"/>
      </rPr>
      <t xml:space="preserve"> с площадки высотой h=100 м над</t>
    </r>
  </si>
  <si>
    <t>Построить график зависимости высоты полета от времени h(t).</t>
  </si>
  <si>
    <r>
      <t>поверхностью земли с начальной скоростью V</t>
    </r>
    <r>
      <rPr>
        <vertAlign val="subscript"/>
        <sz val="10"/>
        <rFont val="Arial Cyr"/>
        <family val="0"/>
      </rPr>
      <t xml:space="preserve">0 </t>
    </r>
    <r>
      <rPr>
        <sz val="10"/>
        <rFont val="Arial Cyr"/>
        <family val="0"/>
      </rPr>
      <t>=100 м/с, g=9,8 м/с</t>
    </r>
    <r>
      <rPr>
        <vertAlign val="superscript"/>
        <sz val="10"/>
        <rFont val="Arial Cyr"/>
        <family val="0"/>
      </rPr>
      <t xml:space="preserve">2. </t>
    </r>
  </si>
  <si>
    <t>Начальная высота h=</t>
  </si>
  <si>
    <r>
      <t xml:space="preserve">Угол к горизонту </t>
    </r>
    <r>
      <rPr>
        <sz val="10"/>
        <rFont val="Symbol type A"/>
        <family val="0"/>
      </rPr>
      <t>a</t>
    </r>
    <r>
      <rPr>
        <sz val="10"/>
        <rFont val="Arial Cyr"/>
        <family val="0"/>
      </rPr>
      <t>=</t>
    </r>
  </si>
  <si>
    <t>Ускорение g=</t>
  </si>
  <si>
    <t>Начальная скорость V0=</t>
  </si>
  <si>
    <t>м</t>
  </si>
  <si>
    <r>
      <t>м/с</t>
    </r>
    <r>
      <rPr>
        <vertAlign val="superscript"/>
        <sz val="10"/>
        <rFont val="Arial Cyr"/>
        <family val="0"/>
      </rPr>
      <t>2</t>
    </r>
  </si>
  <si>
    <t>м/с</t>
  </si>
  <si>
    <t>Время с</t>
  </si>
  <si>
    <t>Высота м</t>
  </si>
  <si>
    <t>(радианы)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</si>
</sst>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20"/>
      <name val="Arial Cyr"/>
      <family val="0"/>
    </font>
    <font>
      <b/>
      <sz val="10"/>
      <color indexed="2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0"/>
      <name val="Symbol type A"/>
      <family val="0"/>
    </font>
    <font>
      <vertAlign val="subscript"/>
      <sz val="10"/>
      <name val="Arial Cyr"/>
      <family val="0"/>
    </font>
    <font>
      <b/>
      <sz val="14.75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(давление!$H$5,давление!$H$19)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7318169"/>
        <c:axId val="55795574"/>
      </c:barChart>
      <c:catAx>
        <c:axId val="2731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95574"/>
        <c:crosses val="autoZero"/>
        <c:auto val="1"/>
        <c:lblOffset val="100"/>
        <c:noMultiLvlLbl val="0"/>
      </c:catAx>
      <c:valAx>
        <c:axId val="55795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18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График зависимости силы тяжести от массы тела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48"/>
          <c:w val="0.77075"/>
          <c:h val="0.720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лаб_раб№6!$A$7:$A$11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лаб_раб№6!$C$7:$C$11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48086815"/>
        <c:axId val="47614564"/>
      </c:lineChart>
      <c:catAx>
        <c:axId val="48086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Н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14564"/>
        <c:crosses val="autoZero"/>
        <c:auto val="1"/>
        <c:lblOffset val="100"/>
        <c:noMultiLvlLbl val="0"/>
      </c:catAx>
      <c:valAx>
        <c:axId val="47614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г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868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yr"/>
                <a:ea typeface="Arial Cyr"/>
                <a:cs typeface="Arial Cyr"/>
              </a:rPr>
              <a:t>Движение тела под углом к горизонту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'движение тела'!$A$16:$A$27</c:f>
              <c:numCache/>
            </c:numRef>
          </c:cat>
          <c:val>
            <c:numRef>
              <c:f>'движение тела'!$B$16:$B$27</c:f>
              <c:numCache/>
            </c:numRef>
          </c:val>
          <c:smooth val="0"/>
        </c:ser>
        <c:axId val="18807253"/>
        <c:axId val="6391746"/>
      </c:lineChart>
      <c:catAx>
        <c:axId val="18807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высота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746"/>
        <c:crosses val="autoZero"/>
        <c:auto val="1"/>
        <c:lblOffset val="100"/>
        <c:noMultiLvlLbl val="0"/>
      </c:catAx>
      <c:valAx>
        <c:axId val="6391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время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07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133350</xdr:rowOff>
    </xdr:from>
    <xdr:to>
      <xdr:col>6</xdr:col>
      <xdr:colOff>171450</xdr:colOff>
      <xdr:row>34</xdr:row>
      <xdr:rowOff>95250</xdr:rowOff>
    </xdr:to>
    <xdr:graphicFrame>
      <xdr:nvGraphicFramePr>
        <xdr:cNvPr id="1" name="Chart 2"/>
        <xdr:cNvGraphicFramePr/>
      </xdr:nvGraphicFramePr>
      <xdr:xfrm>
        <a:off x="133350" y="3781425"/>
        <a:ext cx="41529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</cdr:y>
    </cdr:from>
    <cdr:to>
      <cdr:x>0.29975</cdr:x>
      <cdr:y>0.072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0.06375</cdr:y>
    </cdr:from>
    <cdr:to>
      <cdr:x>0.223</cdr:x>
      <cdr:y>0.1425</cdr:y>
    </cdr:to>
    <cdr:sp>
      <cdr:nvSpPr>
        <cdr:cNvPr id="2" name="TextBox 2"/>
        <cdr:cNvSpPr txBox="1">
          <a:spLocks noChangeArrowheads="1"/>
        </cdr:cNvSpPr>
      </cdr:nvSpPr>
      <cdr:spPr>
        <a:xfrm>
          <a:off x="1085850" y="171450"/>
          <a:ext cx="8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4</xdr:row>
      <xdr:rowOff>152400</xdr:rowOff>
    </xdr:from>
    <xdr:to>
      <xdr:col>12</xdr:col>
      <xdr:colOff>200025</xdr:colOff>
      <xdr:row>22</xdr:row>
      <xdr:rowOff>19050</xdr:rowOff>
    </xdr:to>
    <xdr:graphicFrame>
      <xdr:nvGraphicFramePr>
        <xdr:cNvPr id="1" name="Chart 2"/>
        <xdr:cNvGraphicFramePr/>
      </xdr:nvGraphicFramePr>
      <xdr:xfrm>
        <a:off x="3152775" y="800100"/>
        <a:ext cx="52768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15</xdr:row>
      <xdr:rowOff>19050</xdr:rowOff>
    </xdr:from>
    <xdr:to>
      <xdr:col>11</xdr:col>
      <xdr:colOff>133350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2581275" y="2552700"/>
        <a:ext cx="50958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A16" sqref="A16"/>
    </sheetView>
  </sheetViews>
  <sheetFormatPr defaultColWidth="9.00390625" defaultRowHeight="12.75"/>
  <sheetData>
    <row r="1" ht="12.75">
      <c r="A1" s="15" t="s">
        <v>0</v>
      </c>
    </row>
    <row r="3" spans="1:9" ht="12.75">
      <c r="A3" s="12" t="s">
        <v>1</v>
      </c>
      <c r="B3" s="1"/>
      <c r="C3" s="2"/>
      <c r="D3" s="13" t="s">
        <v>8</v>
      </c>
      <c r="E3" s="1"/>
      <c r="F3" s="1"/>
      <c r="G3" s="1"/>
      <c r="H3" s="1"/>
      <c r="I3" s="2"/>
    </row>
    <row r="4" spans="1:9" ht="12.75">
      <c r="A4" s="3" t="s">
        <v>2</v>
      </c>
      <c r="B4" s="4">
        <v>6610</v>
      </c>
      <c r="C4" s="7" t="s">
        <v>7</v>
      </c>
      <c r="D4" s="6" t="s">
        <v>12</v>
      </c>
      <c r="E4" s="6" t="s">
        <v>10</v>
      </c>
      <c r="F4" s="5">
        <f>B4*9.8</f>
        <v>64778.00000000001</v>
      </c>
      <c r="G4" s="5" t="s">
        <v>11</v>
      </c>
      <c r="H4" s="5"/>
      <c r="I4" s="7"/>
    </row>
    <row r="5" spans="1:9" ht="15">
      <c r="A5" s="8" t="s">
        <v>3</v>
      </c>
      <c r="B5" s="11">
        <v>1.4</v>
      </c>
      <c r="C5" s="10" t="s">
        <v>22</v>
      </c>
      <c r="D5" s="6" t="s">
        <v>13</v>
      </c>
      <c r="E5" s="5" t="s">
        <v>10</v>
      </c>
      <c r="F5" s="5">
        <f>F4/B5</f>
        <v>46270.00000000001</v>
      </c>
      <c r="G5" s="5" t="s">
        <v>15</v>
      </c>
      <c r="H5" s="6">
        <f>F5/1000</f>
        <v>46.27000000000001</v>
      </c>
      <c r="I5" s="7" t="s">
        <v>14</v>
      </c>
    </row>
    <row r="6" spans="1:9" ht="12.75">
      <c r="A6" s="14" t="s">
        <v>4</v>
      </c>
      <c r="B6" s="5"/>
      <c r="C6" s="7"/>
      <c r="D6" s="5"/>
      <c r="E6" s="5"/>
      <c r="F6" s="5"/>
      <c r="G6" s="5"/>
      <c r="H6" s="5"/>
      <c r="I6" s="7"/>
    </row>
    <row r="7" spans="1:9" ht="12.75">
      <c r="A7" s="8" t="s">
        <v>9</v>
      </c>
      <c r="B7" s="9" t="s">
        <v>6</v>
      </c>
      <c r="C7" s="10"/>
      <c r="D7" s="9"/>
      <c r="E7" s="9"/>
      <c r="F7" s="9"/>
      <c r="G7" s="9"/>
      <c r="H7" s="9"/>
      <c r="I7" s="10"/>
    </row>
    <row r="9" spans="2:5" ht="12.75">
      <c r="B9" s="16" t="s">
        <v>16</v>
      </c>
      <c r="C9" s="18" t="s">
        <v>5</v>
      </c>
      <c r="D9" s="17">
        <f>F5/1000</f>
        <v>46.27000000000001</v>
      </c>
      <c r="E9" s="17" t="s">
        <v>14</v>
      </c>
    </row>
    <row r="11" spans="1:9" ht="12.75">
      <c r="A11" s="19" t="s">
        <v>19</v>
      </c>
      <c r="B11" s="1"/>
      <c r="C11" s="1"/>
      <c r="D11" s="22" t="s">
        <v>20</v>
      </c>
      <c r="E11" s="1"/>
      <c r="F11" s="19" t="s">
        <v>21</v>
      </c>
      <c r="G11" s="1"/>
      <c r="H11" s="1" t="s">
        <v>20</v>
      </c>
      <c r="I11" s="2"/>
    </row>
    <row r="12" spans="1:9" ht="15">
      <c r="A12" s="20">
        <v>12</v>
      </c>
      <c r="B12" s="5" t="s">
        <v>17</v>
      </c>
      <c r="C12" s="5">
        <f>A12*1000</f>
        <v>12000</v>
      </c>
      <c r="D12" s="7" t="s">
        <v>7</v>
      </c>
      <c r="E12" s="5"/>
      <c r="F12" s="20">
        <v>150</v>
      </c>
      <c r="G12" s="5" t="s">
        <v>23</v>
      </c>
      <c r="H12" s="5">
        <f>F12/10000</f>
        <v>0.015</v>
      </c>
      <c r="I12" s="7" t="s">
        <v>22</v>
      </c>
    </row>
    <row r="13" spans="1:9" ht="12.75">
      <c r="A13" s="21">
        <v>300</v>
      </c>
      <c r="B13" s="9" t="s">
        <v>18</v>
      </c>
      <c r="C13" s="9">
        <f>A13/1000</f>
        <v>0.3</v>
      </c>
      <c r="D13" s="10" t="s">
        <v>7</v>
      </c>
      <c r="E13" s="9"/>
      <c r="F13" s="21"/>
      <c r="G13" s="9"/>
      <c r="H13" s="9"/>
      <c r="I13" s="10"/>
    </row>
    <row r="15" ht="12.75">
      <c r="A15" s="15" t="s">
        <v>24</v>
      </c>
    </row>
    <row r="16" ht="12.75">
      <c r="A16" s="15" t="s">
        <v>25</v>
      </c>
    </row>
    <row r="17" spans="1:9" ht="12.75">
      <c r="A17" s="12" t="s">
        <v>1</v>
      </c>
      <c r="B17" s="1"/>
      <c r="C17" s="2"/>
      <c r="D17" s="13" t="s">
        <v>8</v>
      </c>
      <c r="E17" s="1"/>
      <c r="F17" s="1"/>
      <c r="G17" s="1"/>
      <c r="H17" s="1"/>
      <c r="I17" s="2"/>
    </row>
    <row r="18" spans="1:9" ht="12.75">
      <c r="A18" s="3" t="s">
        <v>2</v>
      </c>
      <c r="B18" s="4">
        <v>45</v>
      </c>
      <c r="C18" s="7" t="s">
        <v>7</v>
      </c>
      <c r="D18" s="6" t="s">
        <v>12</v>
      </c>
      <c r="E18" s="6" t="s">
        <v>10</v>
      </c>
      <c r="F18" s="5">
        <f>B18*9.8</f>
        <v>441.00000000000006</v>
      </c>
      <c r="G18" s="5" t="s">
        <v>11</v>
      </c>
      <c r="H18" s="5"/>
      <c r="I18" s="7"/>
    </row>
    <row r="19" spans="1:9" ht="15">
      <c r="A19" s="8" t="s">
        <v>3</v>
      </c>
      <c r="B19" s="11">
        <v>0.015</v>
      </c>
      <c r="C19" s="10" t="s">
        <v>22</v>
      </c>
      <c r="D19" s="6" t="s">
        <v>13</v>
      </c>
      <c r="E19" s="5" t="s">
        <v>10</v>
      </c>
      <c r="F19" s="5">
        <f>F18/(2*B19)</f>
        <v>14700.000000000002</v>
      </c>
      <c r="G19" s="5" t="s">
        <v>15</v>
      </c>
      <c r="H19" s="6">
        <f>F19/1000</f>
        <v>14.700000000000001</v>
      </c>
      <c r="I19" s="7" t="s">
        <v>14</v>
      </c>
    </row>
    <row r="20" spans="1:9" ht="12.75">
      <c r="A20" s="14" t="s">
        <v>4</v>
      </c>
      <c r="B20" s="5"/>
      <c r="C20" s="7"/>
      <c r="D20" s="23" t="s">
        <v>26</v>
      </c>
      <c r="E20" s="24">
        <f>H5/H19</f>
        <v>3.147619047619048</v>
      </c>
      <c r="F20" s="25" t="s">
        <v>27</v>
      </c>
      <c r="G20" s="5"/>
      <c r="H20" s="5"/>
      <c r="I20" s="7"/>
    </row>
    <row r="21" spans="1:9" ht="12.75">
      <c r="A21" s="8" t="s">
        <v>9</v>
      </c>
      <c r="B21" s="9" t="s">
        <v>6</v>
      </c>
      <c r="C21" s="10"/>
      <c r="D21" s="9"/>
      <c r="E21" s="9"/>
      <c r="F21" s="9"/>
      <c r="G21" s="9"/>
      <c r="H21" s="9"/>
      <c r="I21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2">
      <selection activeCell="D21" sqref="D2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6" spans="1:4" ht="12.75">
      <c r="A6" s="28" t="s">
        <v>32</v>
      </c>
      <c r="B6" s="29"/>
      <c r="C6" s="28" t="s">
        <v>33</v>
      </c>
      <c r="D6" s="29"/>
    </row>
    <row r="7" spans="1:4" ht="12.75">
      <c r="A7" s="26">
        <v>0</v>
      </c>
      <c r="B7" s="27"/>
      <c r="C7" s="26">
        <v>0</v>
      </c>
      <c r="D7" s="27"/>
    </row>
    <row r="8" spans="1:4" ht="12.75">
      <c r="A8" s="26">
        <v>102</v>
      </c>
      <c r="B8" s="27"/>
      <c r="C8" s="26">
        <v>1</v>
      </c>
      <c r="D8" s="27"/>
    </row>
    <row r="9" spans="1:4" ht="12.75">
      <c r="A9" s="26">
        <f>A8*2</f>
        <v>204</v>
      </c>
      <c r="B9" s="27"/>
      <c r="C9" s="26">
        <v>2</v>
      </c>
      <c r="D9" s="27"/>
    </row>
    <row r="10" spans="1:4" ht="12.75">
      <c r="A10" s="26">
        <f>A9*2</f>
        <v>408</v>
      </c>
      <c r="B10" s="27"/>
      <c r="C10" s="26">
        <v>3</v>
      </c>
      <c r="D10" s="27"/>
    </row>
    <row r="11" spans="1:4" ht="12.75">
      <c r="A11" s="26">
        <f>A10*2</f>
        <v>816</v>
      </c>
      <c r="B11" s="27"/>
      <c r="C11" s="26">
        <v>4</v>
      </c>
      <c r="D11" s="27"/>
    </row>
    <row r="13" spans="1:4" ht="12.75">
      <c r="A13" t="s">
        <v>35</v>
      </c>
      <c r="D13">
        <v>10</v>
      </c>
    </row>
    <row r="14" spans="1:5" ht="12.75">
      <c r="A14" t="s">
        <v>34</v>
      </c>
      <c r="D14">
        <f>(C8-C70)/D13</f>
        <v>0.1</v>
      </c>
      <c r="E14" t="s">
        <v>11</v>
      </c>
    </row>
  </sheetData>
  <mergeCells count="2">
    <mergeCell ref="A6:B6"/>
    <mergeCell ref="C6:D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3">
      <selection activeCell="A27" sqref="A27:B27"/>
    </sheetView>
  </sheetViews>
  <sheetFormatPr defaultColWidth="9.00390625" defaultRowHeight="12.75"/>
  <sheetData>
    <row r="1" spans="1:8" ht="12.75">
      <c r="A1" s="30" t="s">
        <v>36</v>
      </c>
      <c r="B1" s="30"/>
      <c r="C1" s="30"/>
      <c r="D1" s="30"/>
      <c r="E1" s="30"/>
      <c r="F1" s="30"/>
      <c r="G1" s="30"/>
      <c r="H1" s="30"/>
    </row>
    <row r="2" spans="1:8" ht="12.75">
      <c r="A2" s="30" t="s">
        <v>37</v>
      </c>
      <c r="B2" s="30"/>
      <c r="C2" s="30"/>
      <c r="D2" s="30"/>
      <c r="E2" s="30"/>
      <c r="F2" s="30"/>
      <c r="G2" s="30"/>
      <c r="H2" s="30"/>
    </row>
    <row r="4" spans="1:8" ht="15">
      <c r="A4" s="31" t="s">
        <v>38</v>
      </c>
      <c r="B4" s="31"/>
      <c r="C4" s="31"/>
      <c r="D4" s="31"/>
      <c r="E4" s="31"/>
      <c r="F4" s="31"/>
      <c r="G4" s="31"/>
      <c r="H4" s="31"/>
    </row>
    <row r="5" spans="1:8" ht="16.5">
      <c r="A5" s="32" t="s">
        <v>40</v>
      </c>
      <c r="B5" s="32"/>
      <c r="C5" s="32"/>
      <c r="D5" s="32"/>
      <c r="E5" s="32"/>
      <c r="F5" s="32"/>
      <c r="G5" s="32"/>
      <c r="H5" s="32"/>
    </row>
    <row r="6" ht="12.75">
      <c r="A6" t="s">
        <v>39</v>
      </c>
    </row>
    <row r="7" spans="1:5" ht="12.75">
      <c r="A7" t="s">
        <v>41</v>
      </c>
      <c r="D7">
        <v>100</v>
      </c>
      <c r="E7" t="s">
        <v>45</v>
      </c>
    </row>
    <row r="9" spans="1:6" ht="12.75">
      <c r="A9" t="s">
        <v>42</v>
      </c>
      <c r="D9">
        <v>30</v>
      </c>
      <c r="E9" s="33">
        <f>RADIANS(D9)</f>
        <v>0.5235987755982988</v>
      </c>
      <c r="F9" t="s">
        <v>50</v>
      </c>
    </row>
    <row r="11" spans="1:5" ht="15">
      <c r="A11" t="s">
        <v>43</v>
      </c>
      <c r="D11">
        <v>9.8</v>
      </c>
      <c r="E11" t="s">
        <v>46</v>
      </c>
    </row>
    <row r="13" spans="1:5" ht="12.75">
      <c r="A13" t="s">
        <v>44</v>
      </c>
      <c r="D13">
        <v>100</v>
      </c>
      <c r="E13" t="s">
        <v>47</v>
      </c>
    </row>
    <row r="15" spans="1:2" ht="12.75">
      <c r="A15" t="s">
        <v>48</v>
      </c>
      <c r="B15" t="s">
        <v>49</v>
      </c>
    </row>
    <row r="16" spans="1:2" ht="12.75">
      <c r="A16">
        <v>1</v>
      </c>
      <c r="B16">
        <f>$D$7+$D$13*A16*SIN($E$9)-$D$11*A16*A16/2</f>
        <v>145.1</v>
      </c>
    </row>
    <row r="17" spans="1:2" ht="12.75">
      <c r="A17">
        <v>2</v>
      </c>
      <c r="B17">
        <f aca="true" t="shared" si="0" ref="B17:B27">$D$7+$D$13*A17*SIN($E$9)-$D$11*A17*A17/2</f>
        <v>180.4</v>
      </c>
    </row>
    <row r="18" spans="1:2" ht="12.75">
      <c r="A18">
        <v>3</v>
      </c>
      <c r="B18">
        <f t="shared" si="0"/>
        <v>205.89999999999998</v>
      </c>
    </row>
    <row r="19" spans="1:2" ht="12.75">
      <c r="A19">
        <v>4</v>
      </c>
      <c r="B19">
        <f t="shared" si="0"/>
        <v>221.6</v>
      </c>
    </row>
    <row r="20" spans="1:2" ht="12.75">
      <c r="A20">
        <v>5</v>
      </c>
      <c r="B20">
        <f t="shared" si="0"/>
        <v>227.5</v>
      </c>
    </row>
    <row r="21" spans="1:2" ht="12.75">
      <c r="A21">
        <v>6</v>
      </c>
      <c r="B21">
        <f t="shared" si="0"/>
        <v>223.59999999999994</v>
      </c>
    </row>
    <row r="22" spans="1:2" ht="12.75">
      <c r="A22">
        <v>7</v>
      </c>
      <c r="B22">
        <f t="shared" si="0"/>
        <v>209.89999999999992</v>
      </c>
    </row>
    <row r="23" spans="1:2" ht="12.75">
      <c r="A23">
        <v>8</v>
      </c>
      <c r="B23">
        <f t="shared" si="0"/>
        <v>186.39999999999992</v>
      </c>
    </row>
    <row r="24" spans="1:2" ht="12.75">
      <c r="A24">
        <v>9</v>
      </c>
      <c r="B24">
        <f t="shared" si="0"/>
        <v>153.09999999999997</v>
      </c>
    </row>
    <row r="25" spans="1:2" ht="12.75">
      <c r="A25">
        <v>10</v>
      </c>
      <c r="B25">
        <f t="shared" si="0"/>
        <v>110</v>
      </c>
    </row>
    <row r="26" spans="1:2" ht="12.75">
      <c r="A26">
        <v>11</v>
      </c>
      <c r="B26">
        <f t="shared" si="0"/>
        <v>57.099999999999795</v>
      </c>
    </row>
  </sheetData>
  <mergeCells count="4">
    <mergeCell ref="A1:H1"/>
    <mergeCell ref="A2:H2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dcterms:created xsi:type="dcterms:W3CDTF">2006-12-19T08:32:49Z</dcterms:created>
  <dcterms:modified xsi:type="dcterms:W3CDTF">2007-01-03T12:44:35Z</dcterms:modified>
  <cp:category/>
  <cp:version/>
  <cp:contentType/>
  <cp:contentStatus/>
</cp:coreProperties>
</file>