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3775" windowHeight="10170" activeTab="0"/>
  </bookViews>
  <sheets>
    <sheet name="Кроссворд" sheetId="1" r:id="rId1"/>
    <sheet name="Вопросы" sheetId="2" r:id="rId2"/>
  </sheets>
  <definedNames/>
  <calcPr fullCalcOnLoad="1"/>
</workbook>
</file>

<file path=xl/sharedStrings.xml><?xml version="1.0" encoding="utf-8"?>
<sst xmlns="http://schemas.openxmlformats.org/spreadsheetml/2006/main" count="25" uniqueCount="12">
  <si>
    <t>Переведите из одной единицы измерения информации в другую.</t>
  </si>
  <si>
    <t>бит</t>
  </si>
  <si>
    <t>байт</t>
  </si>
  <si>
    <t>=</t>
  </si>
  <si>
    <t>1)</t>
  </si>
  <si>
    <t>2)</t>
  </si>
  <si>
    <t>3)</t>
  </si>
  <si>
    <t>4)</t>
  </si>
  <si>
    <t>5)</t>
  </si>
  <si>
    <t>6)</t>
  </si>
  <si>
    <t>Кбайт</t>
  </si>
  <si>
    <t>Мбайт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</si>
</sst>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;;;"/>
    <numFmt numFmtId="165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Times New Roman"/>
      <family val="1"/>
    </font>
    <font>
      <b/>
      <i/>
      <sz val="12"/>
      <color indexed="10"/>
      <name val="Times New Roman"/>
      <family val="1"/>
    </font>
    <font>
      <b/>
      <i/>
      <sz val="16"/>
      <color indexed="10"/>
      <name val="Times New Roman"/>
      <family val="1"/>
    </font>
    <font>
      <sz val="12"/>
      <color indexed="8"/>
      <name val="Times New Roman"/>
      <family val="1"/>
    </font>
    <font>
      <i/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36"/>
      <color indexed="5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3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b/>
      <i/>
      <sz val="12"/>
      <color rgb="FFFF0000"/>
      <name val="Times New Roman"/>
      <family val="1"/>
    </font>
    <font>
      <i/>
      <sz val="18"/>
      <color theme="1"/>
      <name val="Times New Roman"/>
      <family val="1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  <font>
      <b/>
      <i/>
      <sz val="16"/>
      <color rgb="FFFF0000"/>
      <name val="Times New Roman"/>
      <family val="1"/>
    </font>
    <font>
      <b/>
      <sz val="36"/>
      <color rgb="FF00206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8" tint="0.599960029125213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ck">
        <color theme="6" tint="-0.4999699890613556"/>
      </right>
      <top style="thick">
        <color theme="6" tint="-0.4999699890613556"/>
      </top>
      <bottom style="thin"/>
    </border>
    <border>
      <left style="thin"/>
      <right style="thick">
        <color theme="6" tint="-0.4999699890613556"/>
      </right>
      <top style="thin"/>
      <bottom style="thin"/>
    </border>
    <border>
      <left style="thick">
        <color theme="6" tint="-0.4999699890613556"/>
      </left>
      <right style="thin"/>
      <top style="thick">
        <color theme="6" tint="-0.4999699890613556"/>
      </top>
      <bottom style="thin"/>
    </border>
    <border>
      <left style="thick">
        <color theme="6" tint="-0.4999699890613556"/>
      </left>
      <right style="thin"/>
      <top style="thin"/>
      <bottom style="thin"/>
    </border>
    <border>
      <left style="thin"/>
      <right style="thick">
        <color theme="6" tint="-0.4999699890613556"/>
      </right>
      <top style="thin"/>
      <bottom style="thick">
        <color theme="6" tint="-0.4999699890613556"/>
      </bottom>
    </border>
    <border>
      <left style="thick">
        <color theme="6" tint="-0.4999699890613556"/>
      </left>
      <right style="thin"/>
      <top style="thin"/>
      <bottom style="thick">
        <color theme="6" tint="-0.499969989061355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4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45" fillId="33" borderId="0" xfId="0" applyFont="1" applyFill="1" applyAlignment="1">
      <alignment horizontal="center"/>
    </xf>
    <xf numFmtId="164" fontId="44" fillId="33" borderId="0" xfId="0" applyNumberFormat="1" applyFont="1" applyFill="1" applyAlignment="1">
      <alignment/>
    </xf>
    <xf numFmtId="0" fontId="46" fillId="34" borderId="10" xfId="0" applyFont="1" applyFill="1" applyBorder="1" applyAlignment="1" applyProtection="1">
      <alignment/>
      <protection locked="0"/>
    </xf>
    <xf numFmtId="0" fontId="47" fillId="34" borderId="0" xfId="0" applyFont="1" applyFill="1" applyAlignment="1" applyProtection="1">
      <alignment/>
      <protection/>
    </xf>
    <xf numFmtId="0" fontId="48" fillId="34" borderId="0" xfId="0" applyFont="1" applyFill="1" applyAlignment="1" applyProtection="1">
      <alignment/>
      <protection/>
    </xf>
    <xf numFmtId="0" fontId="48" fillId="34" borderId="0" xfId="0" applyFont="1" applyFill="1" applyAlignment="1" applyProtection="1">
      <alignment horizontal="left" vertical="center"/>
      <protection/>
    </xf>
    <xf numFmtId="0" fontId="46" fillId="34" borderId="10" xfId="0" applyFont="1" applyFill="1" applyBorder="1" applyAlignment="1" applyProtection="1">
      <alignment/>
      <protection/>
    </xf>
    <xf numFmtId="0" fontId="46" fillId="34" borderId="0" xfId="0" applyFont="1" applyFill="1" applyAlignment="1" applyProtection="1">
      <alignment/>
      <protection/>
    </xf>
    <xf numFmtId="0" fontId="44" fillId="33" borderId="11" xfId="0" applyFont="1" applyFill="1" applyBorder="1" applyAlignment="1" applyProtection="1">
      <alignment horizontal="center" vertical="center"/>
      <protection locked="0"/>
    </xf>
    <xf numFmtId="0" fontId="49" fillId="33" borderId="11" xfId="0" applyFont="1" applyFill="1" applyBorder="1" applyAlignment="1" applyProtection="1">
      <alignment horizontal="center" vertical="center"/>
      <protection locked="0"/>
    </xf>
    <xf numFmtId="164" fontId="48" fillId="34" borderId="0" xfId="0" applyNumberFormat="1" applyFont="1" applyFill="1" applyAlignment="1" applyProtection="1">
      <alignment/>
      <protection/>
    </xf>
    <xf numFmtId="0" fontId="44" fillId="33" borderId="0" xfId="0" applyFont="1" applyFill="1" applyAlignment="1">
      <alignment horizontal="center"/>
    </xf>
    <xf numFmtId="0" fontId="50" fillId="33" borderId="12" xfId="0" applyFont="1" applyFill="1" applyBorder="1" applyAlignment="1">
      <alignment horizontal="justify" vertical="center" wrapText="1"/>
    </xf>
    <xf numFmtId="0" fontId="50" fillId="33" borderId="13" xfId="0" applyFont="1" applyFill="1" applyBorder="1" applyAlignment="1">
      <alignment horizontal="justify" vertical="center" wrapText="1"/>
    </xf>
    <xf numFmtId="0" fontId="51" fillId="33" borderId="14" xfId="0" applyFont="1" applyFill="1" applyBorder="1" applyAlignment="1">
      <alignment horizontal="center" vertical="center"/>
    </xf>
    <xf numFmtId="0" fontId="51" fillId="33" borderId="15" xfId="0" applyFont="1" applyFill="1" applyBorder="1" applyAlignment="1">
      <alignment horizontal="center" vertical="center"/>
    </xf>
    <xf numFmtId="0" fontId="52" fillId="33" borderId="0" xfId="0" applyFont="1" applyFill="1" applyAlignment="1">
      <alignment horizontal="center" vertical="center"/>
    </xf>
    <xf numFmtId="0" fontId="50" fillId="33" borderId="16" xfId="0" applyFont="1" applyFill="1" applyBorder="1" applyAlignment="1">
      <alignment horizontal="justify" vertical="center" wrapText="1"/>
    </xf>
    <xf numFmtId="0" fontId="51" fillId="33" borderId="17" xfId="0" applyFont="1" applyFill="1" applyBorder="1" applyAlignment="1">
      <alignment horizontal="center" vertical="center"/>
    </xf>
    <xf numFmtId="1" fontId="46" fillId="34" borderId="1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42;&#1086;&#1087;&#1088;&#1086;&#1089;&#1099;!A1" /><Relationship Id="rId3" Type="http://schemas.openxmlformats.org/officeDocument/2006/relationships/hyperlink" Target="#&#1042;&#1086;&#1087;&#1088;&#1086;&#1089;&#1099;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0;&#1088;&#1086;&#1089;&#1089;&#1074;&#1086;&#1088;&#1076;!A1" /><Relationship Id="rId3" Type="http://schemas.openxmlformats.org/officeDocument/2006/relationships/hyperlink" Target="#&#1050;&#1088;&#1086;&#1089;&#1089;&#1074;&#1086;&#1088;&#1076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190500</xdr:colOff>
      <xdr:row>0</xdr:row>
      <xdr:rowOff>0</xdr:rowOff>
    </xdr:from>
    <xdr:ext cx="10067925" cy="619125"/>
    <xdr:sp>
      <xdr:nvSpPr>
        <xdr:cNvPr id="1" name="Прямоугольник 1"/>
        <xdr:cNvSpPr>
          <a:spLocks/>
        </xdr:cNvSpPr>
      </xdr:nvSpPr>
      <xdr:spPr>
        <a:xfrm>
          <a:off x="190500" y="0"/>
          <a:ext cx="1006792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3600" b="1" i="0" u="none" baseline="0"/>
            <a:t>Информация и информационные</a:t>
          </a:r>
          <a:r>
            <a:rPr lang="en-US" cap="none" sz="3600" b="1" i="0" u="none" baseline="0"/>
            <a:t> процессы</a:t>
          </a:r>
        </a:p>
      </xdr:txBody>
    </xdr:sp>
    <xdr:clientData/>
  </xdr:oneCellAnchor>
  <xdr:twoCellAnchor editAs="oneCell">
    <xdr:from>
      <xdr:col>0</xdr:col>
      <xdr:colOff>266700</xdr:colOff>
      <xdr:row>11</xdr:row>
      <xdr:rowOff>314325</xdr:rowOff>
    </xdr:from>
    <xdr:to>
      <xdr:col>6</xdr:col>
      <xdr:colOff>95250</xdr:colOff>
      <xdr:row>17</xdr:row>
      <xdr:rowOff>142875</xdr:rowOff>
    </xdr:to>
    <xdr:pic>
      <xdr:nvPicPr>
        <xdr:cNvPr id="2" name="Picture 11" descr="C:\Documents and Settings\User\Local Settings\Temporary Internet Files\Content.IE5\TWESHK6L\MC900431505[2]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981450"/>
          <a:ext cx="1828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0</xdr:row>
      <xdr:rowOff>47625</xdr:rowOff>
    </xdr:from>
    <xdr:ext cx="8286750" cy="619125"/>
    <xdr:sp>
      <xdr:nvSpPr>
        <xdr:cNvPr id="1" name="Прямоугольник 1"/>
        <xdr:cNvSpPr>
          <a:spLocks/>
        </xdr:cNvSpPr>
      </xdr:nvSpPr>
      <xdr:spPr>
        <a:xfrm>
          <a:off x="66675" y="47625"/>
          <a:ext cx="82867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3600" b="1" i="0" u="none" baseline="0"/>
            <a:t>Единицы измерения информации</a:t>
          </a:r>
        </a:p>
      </xdr:txBody>
    </xdr:sp>
    <xdr:clientData/>
  </xdr:oneCellAnchor>
  <xdr:twoCellAnchor editAs="oneCell">
    <xdr:from>
      <xdr:col>11</xdr:col>
      <xdr:colOff>209550</xdr:colOff>
      <xdr:row>3</xdr:row>
      <xdr:rowOff>323850</xdr:rowOff>
    </xdr:from>
    <xdr:to>
      <xdr:col>17</xdr:col>
      <xdr:colOff>38100</xdr:colOff>
      <xdr:row>9</xdr:row>
      <xdr:rowOff>152400</xdr:rowOff>
    </xdr:to>
    <xdr:pic>
      <xdr:nvPicPr>
        <xdr:cNvPr id="2" name="Picture 2" descr="C:\Documents and Settings\User\Local Settings\Temporary Internet Files\Content.IE5\TWESHK6L\MC900431505[2]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323975"/>
          <a:ext cx="1828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"/>
  <sheetViews>
    <sheetView tabSelected="1" zoomScalePageLayoutView="0" workbookViewId="0" topLeftCell="A1">
      <selection activeCell="G12" sqref="G12:I12"/>
    </sheetView>
  </sheetViews>
  <sheetFormatPr defaultColWidth="5.00390625" defaultRowHeight="26.25" customHeight="1"/>
  <cols>
    <col min="1" max="16" width="5.00390625" style="1" customWidth="1"/>
    <col min="17" max="17" width="74.28125" style="1" customWidth="1"/>
    <col min="18" max="16384" width="5.00390625" style="1" customWidth="1"/>
  </cols>
  <sheetData>
    <row r="1" spans="1:20" ht="26.2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3" ht="26.25" customHeight="1" thickBot="1">
      <c r="H3" s="3">
        <v>1</v>
      </c>
    </row>
    <row r="4" spans="6:17" ht="26.25" customHeight="1" thickTop="1">
      <c r="F4" s="2">
        <v>2</v>
      </c>
      <c r="G4" s="11"/>
      <c r="H4" s="12"/>
      <c r="I4" s="11"/>
      <c r="J4" s="11"/>
      <c r="K4" s="11"/>
      <c r="L4" s="11"/>
      <c r="M4" s="4">
        <f>IF(CONCATENATE(G4,H4,I4,J4,K4,L4)="символ",1,0)</f>
        <v>0</v>
      </c>
      <c r="N4" s="4">
        <f>COUNTIF(G4:L4,"")</f>
        <v>6</v>
      </c>
      <c r="P4" s="17">
        <v>1</v>
      </c>
      <c r="Q4" s="15">
        <f>IF(Вопросы!J5=1,"     Это содержание сигналов(сообщения), воспринимаемых человеком непосредственно или с помощью специальных устройств, расширяющее его знания об окружающем мире и протекающих в нем процессах.","")</f>
      </c>
    </row>
    <row r="5" spans="8:17" ht="26.25" customHeight="1">
      <c r="H5" s="12"/>
      <c r="M5" s="4"/>
      <c r="N5" s="4">
        <f>COUNTIF(H5,"")</f>
        <v>1</v>
      </c>
      <c r="P5" s="18"/>
      <c r="Q5" s="16"/>
    </row>
    <row r="6" spans="5:17" ht="26.25" customHeight="1">
      <c r="E6" s="2">
        <v>3</v>
      </c>
      <c r="F6" s="11"/>
      <c r="G6" s="11"/>
      <c r="H6" s="12"/>
      <c r="I6" s="11"/>
      <c r="J6" s="11"/>
      <c r="K6" s="11"/>
      <c r="L6" s="11"/>
      <c r="M6" s="4">
        <f>IF(CONCATENATE(F6,G6,H6,I6,J6,K6,L6)="алфавит",1,0)</f>
        <v>0</v>
      </c>
      <c r="N6" s="4">
        <f>COUNTIF(F6:L6,"")</f>
        <v>7</v>
      </c>
      <c r="P6" s="18">
        <v>2</v>
      </c>
      <c r="Q6" s="16">
        <f>IF(Вопросы!J7=1,"     Знаки, в которых связь между формой и значением устанавливается по договоренности, называются…","")</f>
      </c>
    </row>
    <row r="7" spans="8:17" ht="26.25" customHeight="1">
      <c r="H7" s="12"/>
      <c r="M7" s="4"/>
      <c r="N7" s="4">
        <f>COUNTIF(H7,"")</f>
        <v>1</v>
      </c>
      <c r="P7" s="18"/>
      <c r="Q7" s="16"/>
    </row>
    <row r="8" spans="1:17" ht="26.25" customHeight="1">
      <c r="A8" s="2">
        <v>4</v>
      </c>
      <c r="B8" s="11"/>
      <c r="C8" s="11"/>
      <c r="D8" s="11"/>
      <c r="E8" s="11"/>
      <c r="F8" s="11"/>
      <c r="G8" s="11"/>
      <c r="H8" s="12"/>
      <c r="I8" s="11"/>
      <c r="J8" s="11"/>
      <c r="K8" s="11"/>
      <c r="L8" s="11"/>
      <c r="M8" s="4">
        <f>IF(CONCATENATE(B8,C8,D8,E8,F8,G8,H8,I8,J8,K8,L8)="пиктограмма",1,0)</f>
        <v>0</v>
      </c>
      <c r="N8" s="4">
        <f>COUNTIF(B8:L8,"")</f>
        <v>11</v>
      </c>
      <c r="P8" s="18">
        <v>3</v>
      </c>
      <c r="Q8" s="16">
        <f>IF(Вопросы!J9=1,"     Набор отличных друг от друга символов (знаков), используемых для представления информации - это","")</f>
      </c>
    </row>
    <row r="9" spans="8:17" ht="26.25" customHeight="1">
      <c r="H9" s="12"/>
      <c r="M9" s="4"/>
      <c r="N9" s="4">
        <f>COUNTIF(H9,"")</f>
        <v>1</v>
      </c>
      <c r="P9" s="18"/>
      <c r="Q9" s="16"/>
    </row>
    <row r="10" spans="5:17" ht="26.25" customHeight="1">
      <c r="E10" s="2">
        <v>5</v>
      </c>
      <c r="F10" s="11"/>
      <c r="G10" s="11"/>
      <c r="H10" s="12"/>
      <c r="I10" s="11"/>
      <c r="M10" s="4">
        <f>IF(CONCATENATE(F10,G10,H10,I10)="знак",1,0)</f>
        <v>0</v>
      </c>
      <c r="N10" s="4">
        <f>COUNTIF(F10:I10,"")</f>
        <v>4</v>
      </c>
      <c r="P10" s="18">
        <v>4</v>
      </c>
      <c r="Q10" s="16">
        <f>IF(Вопросы!J11=1,"     Если форма знака позволяет догадатся о его смысле, то такие знаки называют…","")</f>
      </c>
    </row>
    <row r="11" spans="8:17" ht="26.25" customHeight="1">
      <c r="H11" s="12"/>
      <c r="M11" s="4"/>
      <c r="N11" s="4">
        <f>COUNTIF(H11,"")</f>
        <v>1</v>
      </c>
      <c r="P11" s="18"/>
      <c r="Q11" s="16"/>
    </row>
    <row r="12" spans="6:17" ht="26.25" customHeight="1">
      <c r="F12" s="2">
        <v>6</v>
      </c>
      <c r="G12" s="11"/>
      <c r="H12" s="12"/>
      <c r="I12" s="11"/>
      <c r="M12" s="4">
        <f>IF(CONCATENATE(G12,H12,I12)="бит",1,0)</f>
        <v>0</v>
      </c>
      <c r="N12" s="4">
        <f>COUNTIF(G12:I12,"")</f>
        <v>3</v>
      </c>
      <c r="P12" s="18">
        <v>5</v>
      </c>
      <c r="Q12" s="16">
        <f>IF(Вопросы!J13=1,"    Он представляет собой заменитель объекта, предмета, действия, свойства или отношения.","")</f>
      </c>
    </row>
    <row r="13" spans="8:17" ht="26.25" customHeight="1">
      <c r="H13" s="12"/>
      <c r="M13" s="4">
        <f>IF(CONCATENATE(H4,H5,H6,H7,H8,H9,H10,H11,H12,H13)="информация",1,0)</f>
        <v>0</v>
      </c>
      <c r="N13" s="4">
        <f>COUNTIF(H13,"")</f>
        <v>1</v>
      </c>
      <c r="P13" s="18"/>
      <c r="Q13" s="16"/>
    </row>
    <row r="14" spans="13:17" ht="26.25" customHeight="1">
      <c r="M14" s="4">
        <f>M13+M12+M10+M8+M6+M4</f>
        <v>0</v>
      </c>
      <c r="N14" s="4">
        <f>N13+N12+N11+N10+N9+N8+N7+N6+N5+N4</f>
        <v>36</v>
      </c>
      <c r="P14" s="18">
        <v>6</v>
      </c>
      <c r="Q14" s="16">
        <f>IF(Вопросы!J15=1,"     Наименьшая единица измерения информации, называется...","")</f>
      </c>
    </row>
    <row r="15" spans="16:17" ht="26.25" customHeight="1" thickBot="1">
      <c r="P15" s="21"/>
      <c r="Q15" s="20"/>
    </row>
    <row r="16" ht="26.25" customHeight="1" thickTop="1"/>
    <row r="17" spans="7:17" ht="26.25" customHeight="1">
      <c r="G17" s="19">
        <f>IF(N14=0,IF(M14=6,"Молодец! Отлично)",IF(M14=5,"Хорошо! Но можно и подумать ещё)",IF(M14=4,"Удовлетворительно(","Очень плохо(("))),"")</f>
      </c>
      <c r="H17" s="19"/>
      <c r="I17" s="19"/>
      <c r="J17" s="19"/>
      <c r="K17" s="19"/>
      <c r="L17" s="19"/>
      <c r="M17" s="19"/>
      <c r="N17" s="19"/>
      <c r="O17" s="19"/>
      <c r="P17" s="19"/>
      <c r="Q17" s="19"/>
    </row>
    <row r="18" spans="7:17" ht="26.25" customHeight="1"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</row>
  </sheetData>
  <sheetProtection sheet="1" selectLockedCells="1"/>
  <mergeCells count="14">
    <mergeCell ref="Q10:Q11"/>
    <mergeCell ref="G17:Q18"/>
    <mergeCell ref="Q12:Q13"/>
    <mergeCell ref="Q14:Q15"/>
    <mergeCell ref="P6:P7"/>
    <mergeCell ref="P8:P9"/>
    <mergeCell ref="P10:P11"/>
    <mergeCell ref="P12:P13"/>
    <mergeCell ref="P14:P15"/>
    <mergeCell ref="A1:T1"/>
    <mergeCell ref="Q4:Q5"/>
    <mergeCell ref="P4:P5"/>
    <mergeCell ref="Q6:Q7"/>
    <mergeCell ref="Q8:Q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T15"/>
  <sheetViews>
    <sheetView zoomScalePageLayoutView="0" workbookViewId="0" topLeftCell="A1">
      <selection activeCell="H15" sqref="H15"/>
    </sheetView>
  </sheetViews>
  <sheetFormatPr defaultColWidth="5.00390625" defaultRowHeight="26.25" customHeight="1"/>
  <cols>
    <col min="1" max="4" width="5.00390625" style="7" customWidth="1"/>
    <col min="5" max="5" width="13.57421875" style="7" customWidth="1"/>
    <col min="6" max="6" width="11.421875" style="7" customWidth="1"/>
    <col min="7" max="7" width="5.00390625" style="7" customWidth="1"/>
    <col min="8" max="9" width="13.57421875" style="7" customWidth="1"/>
    <col min="10" max="16384" width="5.00390625" style="7" customWidth="1"/>
  </cols>
  <sheetData>
    <row r="3" spans="3:20" ht="26.25" customHeight="1">
      <c r="C3" s="6" t="s">
        <v>0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ht="26.25" customHeight="1" thickBot="1"/>
    <row r="5" spans="4:10" ht="26.25" customHeight="1" thickBot="1">
      <c r="D5" s="8" t="s">
        <v>4</v>
      </c>
      <c r="E5" s="9">
        <v>24576</v>
      </c>
      <c r="F5" s="10" t="s">
        <v>1</v>
      </c>
      <c r="G5" s="7" t="s">
        <v>3</v>
      </c>
      <c r="H5" s="5"/>
      <c r="I5" s="10" t="s">
        <v>2</v>
      </c>
      <c r="J5" s="13">
        <f>IF(H5=3072,1,0)</f>
        <v>0</v>
      </c>
    </row>
    <row r="6" ht="26.25" customHeight="1" thickBot="1">
      <c r="J6" s="13"/>
    </row>
    <row r="7" spans="4:10" ht="26.25" customHeight="1" thickBot="1">
      <c r="D7" s="8" t="s">
        <v>5</v>
      </c>
      <c r="E7" s="9">
        <v>32</v>
      </c>
      <c r="F7" s="10" t="s">
        <v>2</v>
      </c>
      <c r="G7" s="7" t="s">
        <v>3</v>
      </c>
      <c r="H7" s="5"/>
      <c r="I7" s="10" t="s">
        <v>1</v>
      </c>
      <c r="J7" s="13">
        <f>IF(H7=256,1,0)</f>
        <v>0</v>
      </c>
    </row>
    <row r="8" ht="26.25" customHeight="1" thickBot="1">
      <c r="J8" s="13"/>
    </row>
    <row r="9" spans="4:10" ht="26.25" customHeight="1" thickBot="1">
      <c r="D9" s="8" t="s">
        <v>6</v>
      </c>
      <c r="E9" s="9">
        <v>2</v>
      </c>
      <c r="F9" s="10" t="s">
        <v>10</v>
      </c>
      <c r="G9" s="7" t="s">
        <v>3</v>
      </c>
      <c r="H9" s="5"/>
      <c r="I9" s="10" t="s">
        <v>2</v>
      </c>
      <c r="J9" s="13">
        <f>IF(H9=2048,1,0)</f>
        <v>0</v>
      </c>
    </row>
    <row r="10" ht="26.25" customHeight="1" thickBot="1">
      <c r="J10" s="13"/>
    </row>
    <row r="11" spans="4:10" ht="26.25" customHeight="1" thickBot="1">
      <c r="D11" s="8" t="s">
        <v>7</v>
      </c>
      <c r="E11" s="9">
        <v>4096</v>
      </c>
      <c r="F11" s="10" t="s">
        <v>10</v>
      </c>
      <c r="G11" s="7" t="s">
        <v>3</v>
      </c>
      <c r="H11" s="5"/>
      <c r="I11" s="10" t="s">
        <v>11</v>
      </c>
      <c r="J11" s="13">
        <f>IF(H11=4,1,0)</f>
        <v>0</v>
      </c>
    </row>
    <row r="12" ht="26.25" customHeight="1" thickBot="1">
      <c r="J12" s="13"/>
    </row>
    <row r="13" spans="4:10" ht="26.25" customHeight="1" thickBot="1">
      <c r="D13" s="8" t="s">
        <v>8</v>
      </c>
      <c r="E13" s="9">
        <v>2097152</v>
      </c>
      <c r="F13" s="10" t="s">
        <v>2</v>
      </c>
      <c r="G13" s="7" t="s">
        <v>3</v>
      </c>
      <c r="H13" s="5"/>
      <c r="I13" s="10" t="s">
        <v>11</v>
      </c>
      <c r="J13" s="13">
        <f>IF(H13=2,1,0)</f>
        <v>0</v>
      </c>
    </row>
    <row r="14" ht="26.25" customHeight="1" thickBot="1">
      <c r="J14" s="13"/>
    </row>
    <row r="15" spans="4:10" ht="26.25" customHeight="1" thickBot="1">
      <c r="D15" s="8" t="s">
        <v>9</v>
      </c>
      <c r="E15" s="9">
        <v>1.5</v>
      </c>
      <c r="F15" s="10" t="s">
        <v>10</v>
      </c>
      <c r="G15" s="7" t="s">
        <v>3</v>
      </c>
      <c r="H15" s="22"/>
      <c r="I15" s="10" t="s">
        <v>1</v>
      </c>
      <c r="J15" s="13">
        <f>IF(H15=12288,1,0)</f>
        <v>0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</dc:creator>
  <cp:keywords/>
  <dc:description/>
  <cp:lastModifiedBy>Dave</cp:lastModifiedBy>
  <dcterms:created xsi:type="dcterms:W3CDTF">2012-10-02T13:25:37Z</dcterms:created>
  <dcterms:modified xsi:type="dcterms:W3CDTF">2012-10-07T14:03:59Z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