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S10" i="2"/>
  <c r="R10"/>
  <c r="Q10"/>
  <c r="P10"/>
  <c r="O10"/>
  <c r="N10"/>
  <c r="M10"/>
  <c r="L10"/>
  <c r="K10"/>
  <c r="J10"/>
  <c r="I10"/>
  <c r="H10"/>
  <c r="K11"/>
  <c r="J11"/>
  <c r="I11"/>
  <c r="H11"/>
  <c r="G11"/>
  <c r="A12"/>
  <c r="B12"/>
  <c r="C12"/>
  <c r="D12"/>
  <c r="E12"/>
  <c r="F12"/>
  <c r="G12"/>
  <c r="H12"/>
  <c r="I12"/>
  <c r="J12"/>
  <c r="K12"/>
  <c r="L12"/>
  <c r="M12"/>
  <c r="N13"/>
  <c r="M13"/>
  <c r="L13"/>
  <c r="K13"/>
  <c r="J13"/>
  <c r="I13"/>
  <c r="K14"/>
  <c r="U9"/>
  <c r="T9"/>
  <c r="S9"/>
  <c r="R9"/>
  <c r="Q9"/>
  <c r="P9"/>
  <c r="O9"/>
  <c r="N9"/>
  <c r="M9"/>
  <c r="L9"/>
  <c r="K9"/>
  <c r="J9"/>
  <c r="P8"/>
  <c r="O8"/>
  <c r="N8"/>
  <c r="M8"/>
  <c r="L8"/>
  <c r="K8"/>
  <c r="J8"/>
  <c r="I8"/>
  <c r="N7"/>
  <c r="M7"/>
  <c r="L7"/>
  <c r="K7"/>
  <c r="J7"/>
  <c r="I7"/>
  <c r="H7"/>
  <c r="K6"/>
  <c r="N5"/>
  <c r="M5"/>
  <c r="L5"/>
  <c r="K5"/>
  <c r="J5"/>
  <c r="I5"/>
  <c r="H5"/>
  <c r="P4"/>
  <c r="O4"/>
  <c r="N4"/>
  <c r="M4"/>
  <c r="L4"/>
  <c r="K4"/>
  <c r="F19" s="1"/>
  <c r="D28" i="1" s="1"/>
</calcChain>
</file>

<file path=xl/sharedStrings.xml><?xml version="1.0" encoding="utf-8"?>
<sst xmlns="http://schemas.openxmlformats.org/spreadsheetml/2006/main" count="10" uniqueCount="10">
  <si>
    <t>ГУМОРАЛЬНАЯ РЕГУЛЯЦИЯ</t>
  </si>
  <si>
    <t>1. Биологически активные вещества, которые вырабатываются специальными железами.</t>
  </si>
  <si>
    <t>2. Гормон, вырабатываемый поджелудочной железой.</t>
  </si>
  <si>
    <t>3. Важнейшая железа внутренней секреции, находящаяся в полости черепа.</t>
  </si>
  <si>
    <t>4. Главный гормональный продукт щитовидной железы.</t>
  </si>
  <si>
    <t>5. Гормоны каких желез стимулируют деятельность сердечно-сосудистой системы.</t>
  </si>
  <si>
    <t>6. К чему может привести недостаток гормона роста в организме.</t>
  </si>
  <si>
    <t>7. Куда поступают гормоны, выделяемые железами внутренней секреции?</t>
  </si>
  <si>
    <t>8. Железа смешанной секреции.</t>
  </si>
  <si>
    <t>9. Заболевание, которое развивается при снижении выработки инсулина.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</si>
</sst>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4" borderId="0" xfId="0" applyFill="1"/>
    <xf numFmtId="0" fontId="0" fillId="4" borderId="0" xfId="0" applyFill="1" applyAlignment="1"/>
    <xf numFmtId="0" fontId="1" fillId="4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0" fillId="5" borderId="0" xfId="0" applyFill="1"/>
    <xf numFmtId="0" fontId="3" fillId="4" borderId="0" xfId="0" applyFont="1" applyFill="1"/>
    <xf numFmtId="0" fontId="4" fillId="4" borderId="0" xfId="0" applyFont="1" applyFill="1"/>
    <xf numFmtId="0" fontId="5" fillId="4" borderId="0" xfId="0" applyFont="1" applyFill="1" applyAlignment="1"/>
    <xf numFmtId="0" fontId="6" fillId="4" borderId="0" xfId="0" applyFont="1" applyFill="1" applyAlignment="1"/>
    <xf numFmtId="0" fontId="6" fillId="4" borderId="0" xfId="0" applyFont="1" applyFill="1"/>
    <xf numFmtId="0" fontId="7" fillId="4" borderId="0" xfId="0" applyFont="1" applyFill="1"/>
    <xf numFmtId="0" fontId="8" fillId="2" borderId="2" xfId="0" applyFont="1" applyFill="1" applyBorder="1" applyAlignment="1">
      <alignment horizontal="center"/>
    </xf>
    <xf numFmtId="0" fontId="7" fillId="3" borderId="2" xfId="0" applyFont="1" applyFill="1" applyBorder="1"/>
    <xf numFmtId="0" fontId="7" fillId="3" borderId="1" xfId="0" applyFont="1" applyFill="1" applyBorder="1"/>
    <xf numFmtId="0" fontId="8" fillId="2" borderId="1" xfId="0" applyFont="1" applyFill="1" applyBorder="1" applyAlignment="1">
      <alignment horizontal="center"/>
    </xf>
    <xf numFmtId="0" fontId="3" fillId="6" borderId="0" xfId="0" applyFont="1" applyFill="1"/>
    <xf numFmtId="0" fontId="5" fillId="4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66"/>
  <sheetViews>
    <sheetView tabSelected="1" topLeftCell="A34" zoomScaleNormal="100" workbookViewId="0">
      <selection activeCell="U9" sqref="U9"/>
    </sheetView>
  </sheetViews>
  <sheetFormatPr defaultRowHeight="15"/>
  <cols>
    <col min="1" max="1" width="4.28515625" customWidth="1"/>
    <col min="2" max="2" width="5" customWidth="1"/>
    <col min="3" max="3" width="4" customWidth="1"/>
    <col min="4" max="5" width="4.5703125" customWidth="1"/>
    <col min="6" max="6" width="4.7109375" customWidth="1"/>
    <col min="7" max="7" width="4.5703125" customWidth="1"/>
    <col min="8" max="8" width="4.42578125" customWidth="1"/>
    <col min="9" max="9" width="4.28515625" customWidth="1"/>
    <col min="10" max="10" width="4.5703125" customWidth="1"/>
    <col min="11" max="11" width="5" customWidth="1"/>
    <col min="12" max="12" width="4.5703125" customWidth="1"/>
    <col min="13" max="13" width="4.42578125" customWidth="1"/>
    <col min="14" max="14" width="4" customWidth="1"/>
    <col min="15" max="15" width="3.42578125" customWidth="1"/>
    <col min="16" max="16" width="3.85546875" customWidth="1"/>
    <col min="17" max="17" width="3.140625" customWidth="1"/>
    <col min="18" max="19" width="3.42578125" customWidth="1"/>
    <col min="20" max="20" width="3.5703125" customWidth="1"/>
    <col min="21" max="21" width="4.42578125" customWidth="1"/>
  </cols>
  <sheetData>
    <row r="1" spans="1:44" ht="23.25">
      <c r="A1" s="2"/>
      <c r="B1" s="2"/>
      <c r="C1" s="2"/>
      <c r="D1" s="2"/>
      <c r="E1" s="14" t="s">
        <v>0</v>
      </c>
      <c r="F1" s="15"/>
      <c r="G1" s="15"/>
      <c r="H1" s="15"/>
      <c r="I1" s="15"/>
      <c r="J1" s="16"/>
      <c r="K1" s="16"/>
      <c r="L1" s="16"/>
      <c r="M1" s="16"/>
      <c r="N1" s="16"/>
      <c r="O1" s="1"/>
      <c r="P1" s="1"/>
      <c r="Q1" s="1"/>
      <c r="R1" s="1"/>
      <c r="S1" s="1"/>
      <c r="T1" s="1"/>
      <c r="U1" s="1"/>
      <c r="V1" s="1"/>
      <c r="W1" s="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20.25">
      <c r="A4" s="17"/>
      <c r="B4" s="17"/>
      <c r="C4" s="17"/>
      <c r="D4" s="17"/>
      <c r="E4" s="17"/>
      <c r="F4" s="17"/>
      <c r="G4" s="17"/>
      <c r="H4" s="17"/>
      <c r="I4" s="17"/>
      <c r="J4" s="17"/>
      <c r="K4" s="18"/>
      <c r="L4" s="19"/>
      <c r="M4" s="19"/>
      <c r="N4" s="19"/>
      <c r="O4" s="20"/>
      <c r="P4" s="20"/>
      <c r="Q4" s="17"/>
      <c r="R4" s="17"/>
      <c r="S4" s="17"/>
      <c r="T4" s="17"/>
      <c r="U4" s="17"/>
      <c r="V4" s="17"/>
      <c r="W4" s="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20.25">
      <c r="A5" s="17"/>
      <c r="B5" s="17"/>
      <c r="C5" s="17"/>
      <c r="D5" s="17"/>
      <c r="E5" s="17"/>
      <c r="F5" s="17"/>
      <c r="G5" s="17"/>
      <c r="H5" s="20"/>
      <c r="I5" s="20"/>
      <c r="J5" s="20"/>
      <c r="K5" s="21"/>
      <c r="L5" s="20"/>
      <c r="M5" s="20"/>
      <c r="N5" s="20"/>
      <c r="O5" s="17"/>
      <c r="P5" s="17"/>
      <c r="Q5" s="17"/>
      <c r="R5" s="17"/>
      <c r="S5" s="17"/>
      <c r="T5" s="17"/>
      <c r="U5" s="17"/>
      <c r="V5" s="17"/>
      <c r="W5" s="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20.25">
      <c r="A6" s="17"/>
      <c r="B6" s="17"/>
      <c r="C6" s="17"/>
      <c r="D6" s="17"/>
      <c r="E6" s="17"/>
      <c r="F6" s="17"/>
      <c r="G6" s="17"/>
      <c r="H6" s="17"/>
      <c r="I6" s="17"/>
      <c r="J6" s="17"/>
      <c r="K6" s="21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20.25">
      <c r="A7" s="17"/>
      <c r="B7" s="17"/>
      <c r="C7" s="17"/>
      <c r="D7" s="17"/>
      <c r="E7" s="17"/>
      <c r="F7" s="17"/>
      <c r="G7" s="17"/>
      <c r="H7" s="20"/>
      <c r="I7" s="20"/>
      <c r="J7" s="20"/>
      <c r="K7" s="21"/>
      <c r="L7" s="20"/>
      <c r="M7" s="20"/>
      <c r="N7" s="20"/>
      <c r="O7" s="17"/>
      <c r="P7" s="17"/>
      <c r="Q7" s="17"/>
      <c r="R7" s="17"/>
      <c r="S7" s="17"/>
      <c r="T7" s="17"/>
      <c r="U7" s="17"/>
      <c r="V7" s="17"/>
      <c r="W7" s="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ht="20.25">
      <c r="A8" s="17"/>
      <c r="B8" s="17"/>
      <c r="C8" s="17"/>
      <c r="D8" s="17"/>
      <c r="E8" s="17"/>
      <c r="F8" s="17"/>
      <c r="G8" s="17"/>
      <c r="H8" s="17"/>
      <c r="I8" s="20"/>
      <c r="J8" s="20"/>
      <c r="K8" s="21"/>
      <c r="L8" s="20"/>
      <c r="M8" s="20"/>
      <c r="N8" s="20"/>
      <c r="O8" s="20"/>
      <c r="P8" s="20"/>
      <c r="Q8" s="17"/>
      <c r="R8" s="17"/>
      <c r="S8" s="17"/>
      <c r="T8" s="17"/>
      <c r="U8" s="17"/>
      <c r="V8" s="17"/>
      <c r="W8" s="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20.25">
      <c r="A9" s="17"/>
      <c r="B9" s="17"/>
      <c r="C9" s="17"/>
      <c r="D9" s="17"/>
      <c r="E9" s="17"/>
      <c r="F9" s="17"/>
      <c r="G9" s="17"/>
      <c r="H9" s="17"/>
      <c r="I9" s="17"/>
      <c r="J9" s="20"/>
      <c r="K9" s="21"/>
      <c r="L9" s="20"/>
      <c r="M9" s="20"/>
      <c r="N9" s="20"/>
      <c r="O9" s="20"/>
      <c r="P9" s="20"/>
      <c r="Q9" s="20"/>
      <c r="R9" s="20"/>
      <c r="S9" s="20"/>
      <c r="T9" s="20"/>
      <c r="U9" s="20"/>
      <c r="V9" s="17"/>
      <c r="W9" s="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20.25">
      <c r="A10" s="17"/>
      <c r="B10" s="17"/>
      <c r="C10" s="17"/>
      <c r="D10" s="17"/>
      <c r="E10" s="17"/>
      <c r="F10" s="17"/>
      <c r="G10" s="17"/>
      <c r="H10" s="20"/>
      <c r="I10" s="20"/>
      <c r="J10" s="20"/>
      <c r="K10" s="21"/>
      <c r="L10" s="20"/>
      <c r="M10" s="20"/>
      <c r="N10" s="20"/>
      <c r="O10" s="20"/>
      <c r="P10" s="20"/>
      <c r="Q10" s="20"/>
      <c r="R10" s="20"/>
      <c r="S10" s="20"/>
      <c r="T10" s="17"/>
      <c r="U10" s="17"/>
      <c r="V10" s="17"/>
      <c r="W10" s="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20.25">
      <c r="A11" s="17"/>
      <c r="B11" s="17"/>
      <c r="C11" s="17"/>
      <c r="D11" s="17"/>
      <c r="E11" s="17"/>
      <c r="F11" s="17"/>
      <c r="G11" s="20"/>
      <c r="H11" s="20"/>
      <c r="I11" s="20"/>
      <c r="J11" s="20"/>
      <c r="K11" s="21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2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1"/>
      <c r="L12" s="19"/>
      <c r="M12" s="19"/>
      <c r="N12" s="17"/>
      <c r="O12" s="17"/>
      <c r="P12" s="17"/>
      <c r="Q12" s="17"/>
      <c r="R12" s="17"/>
      <c r="S12" s="17"/>
      <c r="T12" s="17"/>
      <c r="U12" s="17"/>
      <c r="V12" s="17"/>
      <c r="W12" s="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20.25">
      <c r="A13" s="17"/>
      <c r="B13" s="17"/>
      <c r="C13" s="17"/>
      <c r="D13" s="17"/>
      <c r="E13" s="17"/>
      <c r="F13" s="17"/>
      <c r="G13" s="17"/>
      <c r="H13" s="17"/>
      <c r="I13" s="20"/>
      <c r="J13" s="20"/>
      <c r="K13" s="21"/>
      <c r="L13" s="20"/>
      <c r="M13" s="20"/>
      <c r="N13" s="20"/>
      <c r="O13" s="17"/>
      <c r="P13" s="17"/>
      <c r="Q13" s="17"/>
      <c r="R13" s="17"/>
      <c r="S13" s="17"/>
      <c r="T13" s="17"/>
      <c r="U13" s="17"/>
      <c r="V13" s="17"/>
      <c r="W13" s="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2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21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18.75">
      <c r="A16" s="3" t="s">
        <v>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18.75">
      <c r="A17" s="3" t="s">
        <v>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18.75">
      <c r="A18" s="3" t="s">
        <v>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18.75">
      <c r="A19" s="3" t="s">
        <v>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ht="18.75">
      <c r="A20" s="3" t="s">
        <v>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"/>
      <c r="T20" s="1"/>
      <c r="U20" s="1"/>
      <c r="V20" s="1"/>
      <c r="W20" s="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18.75">
      <c r="A21" s="3" t="s">
        <v>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"/>
      <c r="T21" s="1"/>
      <c r="U21" s="1"/>
      <c r="V21" s="1"/>
      <c r="W21" s="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18.75">
      <c r="A22" s="3" t="s">
        <v>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18.75">
      <c r="A23" s="3" t="s">
        <v>8</v>
      </c>
      <c r="B23" s="3"/>
      <c r="C23" s="3"/>
      <c r="D23" s="3"/>
      <c r="E23" s="3"/>
      <c r="F23" s="3"/>
      <c r="G23" s="3"/>
      <c r="H23" s="3"/>
      <c r="I23" s="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3"/>
      <c r="W23" s="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18.75">
      <c r="A24" s="3" t="s">
        <v>9</v>
      </c>
      <c r="B24" s="1"/>
      <c r="C24" s="1"/>
      <c r="D24" s="1"/>
      <c r="E24" s="1"/>
      <c r="F24" s="1"/>
      <c r="G24" s="1"/>
      <c r="H24" s="1"/>
      <c r="I24" s="1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23.25">
      <c r="A28" s="1"/>
      <c r="B28" s="1"/>
      <c r="C28" s="1"/>
      <c r="D28" s="23" t="str">
        <f>IF(Лист2!F19=78,"МОЛОДЕЦ!","ПОДУМАЙ!")</f>
        <v>ПОДУМАЙ!</v>
      </c>
      <c r="E28" s="23"/>
      <c r="F28" s="2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28.5">
      <c r="A30" s="1"/>
      <c r="B30" s="1"/>
      <c r="C30" s="1"/>
      <c r="D30" s="1"/>
      <c r="E30" s="22"/>
      <c r="F30" s="12"/>
      <c r="G30" s="12"/>
      <c r="H30" s="1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4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4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</row>
    <row r="77" spans="1:44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1:44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1:44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4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1:44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1:44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  <row r="83" spans="1:44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</row>
    <row r="84" spans="1:4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</row>
    <row r="85" spans="1:44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</row>
    <row r="86" spans="1:44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</row>
    <row r="87" spans="1:44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</row>
    <row r="88" spans="1:44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</row>
    <row r="89" spans="1:44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</row>
    <row r="90" spans="1:44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</row>
    <row r="91" spans="1:44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</row>
    <row r="92" spans="1:44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</row>
    <row r="93" spans="1:44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</row>
    <row r="94" spans="1:4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</row>
    <row r="95" spans="1:44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</row>
    <row r="96" spans="1:44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</row>
    <row r="97" spans="1:44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</row>
    <row r="98" spans="1:44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</row>
    <row r="99" spans="1:44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</row>
    <row r="100" spans="1:44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</row>
    <row r="101" spans="1:44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</row>
    <row r="102" spans="1:44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</row>
    <row r="103" spans="1:44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</row>
    <row r="104" spans="1:4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</row>
    <row r="105" spans="1:44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</row>
    <row r="106" spans="1:44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</row>
    <row r="107" spans="1:44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</row>
    <row r="108" spans="1:44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</row>
    <row r="109" spans="1:44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</row>
    <row r="143" spans="1:44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</row>
    <row r="144" spans="1:4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</row>
    <row r="146" spans="1:44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1:44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</row>
    <row r="149" spans="1:44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</row>
    <row r="155" spans="1:44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</row>
    <row r="157" spans="1:44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</row>
    <row r="158" spans="1:44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24:44"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24:44"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24:44"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24:44"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24:44"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24:44"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24:44"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24:44"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24:44"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24:44"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24:44"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24:44"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24:44"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24:44"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24:44"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24:44"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24:44"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24:44"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24:44"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24:44"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24:44"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24:44"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24:44"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24:44"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24:44"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24:44"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24:44"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24:44"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24:44"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24:44"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24:44"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24:44"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24:44"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24:44"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24:44"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24:44"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24:44"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24:44"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24:44"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24:44"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24:44"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24:44"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24:44"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24:44"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24:44"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24:44"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24:44"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24:44"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24:44"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4:44"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</row>
    <row r="243" spans="24:44"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</row>
    <row r="244" spans="24:44"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</row>
    <row r="245" spans="24:44"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</row>
    <row r="246" spans="24:44"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</row>
    <row r="247" spans="24:44"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</row>
    <row r="248" spans="24:44"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</row>
    <row r="249" spans="24:44"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</row>
    <row r="250" spans="24:44"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</row>
    <row r="251" spans="24:44"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</row>
    <row r="252" spans="24:44"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</row>
    <row r="253" spans="24:44"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</row>
    <row r="254" spans="24:44"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</row>
    <row r="255" spans="24:44"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</row>
    <row r="256" spans="24:44"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</row>
    <row r="257" spans="24:44"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</row>
    <row r="258" spans="24:44"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</row>
    <row r="259" spans="24:44"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</row>
    <row r="260" spans="24:44"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</row>
    <row r="261" spans="24:44"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</row>
    <row r="262" spans="24:44"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</row>
    <row r="263" spans="24:44"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</row>
    <row r="264" spans="24:44"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</row>
    <row r="265" spans="24:44"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</row>
    <row r="266" spans="24:44"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</row>
    <row r="267" spans="24:44"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</row>
    <row r="268" spans="24:44"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</row>
    <row r="269" spans="24:44"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</row>
    <row r="270" spans="24:44"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</row>
    <row r="271" spans="24:44"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</row>
    <row r="272" spans="24:44"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</row>
    <row r="273" spans="24:44"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</row>
    <row r="274" spans="24:44"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</row>
    <row r="275" spans="24:44"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</row>
    <row r="276" spans="24:44"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</row>
    <row r="277" spans="24:44"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</row>
    <row r="278" spans="24:44"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</row>
    <row r="279" spans="24:44"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</row>
    <row r="280" spans="24:44"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</row>
    <row r="281" spans="24:44"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</row>
    <row r="282" spans="24:44"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</row>
    <row r="283" spans="24:44"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</row>
    <row r="284" spans="24:44"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</row>
    <row r="285" spans="24:44"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</row>
    <row r="286" spans="24:44"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</row>
    <row r="287" spans="24:44"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</row>
    <row r="288" spans="24:44"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</row>
    <row r="289" spans="24:44"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</row>
    <row r="290" spans="24:44"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</row>
    <row r="291" spans="24:44"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</row>
    <row r="292" spans="24:44"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</row>
    <row r="293" spans="24:44"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</row>
    <row r="294" spans="24:44"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</row>
    <row r="295" spans="24:44"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</row>
    <row r="296" spans="24:44"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</row>
    <row r="297" spans="24:44"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</row>
    <row r="298" spans="24:44"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</row>
    <row r="299" spans="24:44"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</row>
    <row r="300" spans="24:44"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</row>
    <row r="301" spans="24:44"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</row>
    <row r="302" spans="24:44"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</row>
    <row r="303" spans="24:44"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</row>
    <row r="304" spans="24:44"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</row>
    <row r="305" spans="24:44"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</row>
    <row r="306" spans="24:44"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</row>
    <row r="307" spans="24:44"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</row>
    <row r="308" spans="24:44"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</row>
    <row r="309" spans="24:44"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</row>
    <row r="310" spans="24:44"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</row>
    <row r="311" spans="24:44"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</row>
    <row r="312" spans="24:44"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</row>
    <row r="313" spans="24:44"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</row>
    <row r="314" spans="24:44"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</row>
    <row r="315" spans="24:44"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</row>
    <row r="316" spans="24:44"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</row>
    <row r="317" spans="24:44"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</row>
    <row r="318" spans="24:44"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</row>
    <row r="319" spans="24:44"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</row>
    <row r="320" spans="24:44"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</row>
    <row r="321" spans="24:44"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</row>
    <row r="322" spans="24:44"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</row>
    <row r="323" spans="24:44"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</row>
    <row r="324" spans="24:44"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</row>
    <row r="325" spans="24:44"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</row>
    <row r="326" spans="24:44"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</row>
    <row r="327" spans="24:44"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</row>
    <row r="328" spans="24:44"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</row>
    <row r="329" spans="24:44"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</row>
    <row r="330" spans="24:44"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</row>
    <row r="331" spans="24:44"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</row>
    <row r="332" spans="24:44"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</row>
    <row r="333" spans="24:44"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</row>
    <row r="334" spans="24:44"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</row>
    <row r="335" spans="24:44"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</row>
    <row r="336" spans="24:44"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</row>
    <row r="337" spans="24:44"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</row>
    <row r="338" spans="24:44"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</row>
    <row r="339" spans="24:44"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</row>
    <row r="340" spans="24:44"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</row>
    <row r="341" spans="24:44"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</row>
    <row r="342" spans="24:44"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</row>
    <row r="343" spans="24:44"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</row>
    <row r="344" spans="24:44"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</row>
    <row r="345" spans="24:44"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</row>
    <row r="346" spans="24:44"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</row>
    <row r="347" spans="24:44"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</row>
    <row r="348" spans="24:44"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</row>
    <row r="349" spans="24:44"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</row>
    <row r="350" spans="24:44"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</row>
    <row r="351" spans="24:44"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</row>
    <row r="352" spans="24:44"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</row>
    <row r="353" spans="24:44"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</row>
    <row r="354" spans="24:44"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</row>
    <row r="355" spans="24:44"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</row>
    <row r="356" spans="24:44"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</row>
    <row r="357" spans="24:44"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</row>
    <row r="358" spans="24:44"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</row>
    <row r="359" spans="24:44"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</row>
    <row r="360" spans="24:44"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</row>
    <row r="361" spans="24:44"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</row>
    <row r="362" spans="24:44"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</row>
    <row r="363" spans="24:44"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</row>
    <row r="364" spans="24:44"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</row>
    <row r="365" spans="24:44"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</row>
    <row r="366" spans="24:44"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U19"/>
  <sheetViews>
    <sheetView workbookViewId="0">
      <selection activeCell="F19" sqref="F19"/>
    </sheetView>
  </sheetViews>
  <sheetFormatPr defaultRowHeight="15"/>
  <cols>
    <col min="1" max="2" width="4.42578125" customWidth="1"/>
    <col min="3" max="3" width="3.7109375" customWidth="1"/>
    <col min="4" max="4" width="4.140625" customWidth="1"/>
    <col min="5" max="7" width="4" customWidth="1"/>
    <col min="8" max="8" width="3.5703125" customWidth="1"/>
    <col min="9" max="9" width="4.7109375" customWidth="1"/>
    <col min="10" max="10" width="4" customWidth="1"/>
    <col min="11" max="11" width="4.42578125" customWidth="1"/>
    <col min="12" max="12" width="4.28515625" customWidth="1"/>
    <col min="13" max="13" width="4.42578125" customWidth="1"/>
    <col min="14" max="14" width="4.28515625" customWidth="1"/>
    <col min="15" max="15" width="4.42578125" customWidth="1"/>
    <col min="16" max="16" width="4.28515625" customWidth="1"/>
    <col min="17" max="17" width="4.140625" customWidth="1"/>
    <col min="18" max="18" width="4.7109375" customWidth="1"/>
    <col min="19" max="19" width="5.140625" customWidth="1"/>
    <col min="20" max="20" width="4.140625" customWidth="1"/>
    <col min="21" max="21" width="5" customWidth="1"/>
  </cols>
  <sheetData>
    <row r="4" spans="1:21">
      <c r="K4" s="4">
        <f>IF(Лист1!K4="г",1,0)</f>
        <v>0</v>
      </c>
      <c r="L4" s="7">
        <f>IF(Лист1!L4="о",1,0)</f>
        <v>0</v>
      </c>
      <c r="M4" s="5">
        <f>IF(Лист1!M4="р",1,0)</f>
        <v>0</v>
      </c>
      <c r="N4" s="5">
        <f>IF(Лист1!N4="м",1,0)</f>
        <v>0</v>
      </c>
      <c r="O4" s="4">
        <f>IF(Лист1!O4="о",1,0)</f>
        <v>0</v>
      </c>
      <c r="P4" s="4">
        <f>IF(Лист1!P4="н",1,0)</f>
        <v>0</v>
      </c>
    </row>
    <row r="5" spans="1:21">
      <c r="H5" s="4">
        <f>IF(Лист1!H5="и",1,0)</f>
        <v>0</v>
      </c>
      <c r="I5" s="4">
        <f>IF(Лист1!I5="н",1,0)</f>
        <v>0</v>
      </c>
      <c r="J5" s="6">
        <f>IF(Лист1!J5="с",1,0)</f>
        <v>0</v>
      </c>
      <c r="K5" s="4">
        <f>IF(Лист1!K5="у",1,0)</f>
        <v>0</v>
      </c>
      <c r="L5" s="8">
        <f>IF(Лист1!L5="л",1,0)</f>
        <v>0</v>
      </c>
      <c r="M5" s="4">
        <f>IF(Лист1!M5="и",1,0)</f>
        <v>0</v>
      </c>
      <c r="N5" s="4">
        <f>IF(Лист1!N5="н",1,0)</f>
        <v>0</v>
      </c>
    </row>
    <row r="6" spans="1:21">
      <c r="K6" s="4">
        <f>IF(Лист1!K6="м",1,0)</f>
        <v>0</v>
      </c>
    </row>
    <row r="7" spans="1:21">
      <c r="H7" s="4">
        <f>IF(Лист1!H7="г",1,0)</f>
        <v>0</v>
      </c>
      <c r="I7" s="5">
        <f>IF(Лист1!I7="и",1,0)</f>
        <v>0</v>
      </c>
      <c r="J7" s="5">
        <f>IF(Лист1!J7="п",1,0)</f>
        <v>0</v>
      </c>
      <c r="K7" s="5">
        <f>IF(Лист1!K7="о",1,0)</f>
        <v>0</v>
      </c>
      <c r="L7" s="4">
        <f>IF(Лист1!L7="ф",1,0)</f>
        <v>0</v>
      </c>
      <c r="M7" s="4">
        <f>IF(Лист1!M7="и",1,0)</f>
        <v>0</v>
      </c>
      <c r="N7" s="4">
        <f>IF(Лист1!N7="з",1,0)</f>
        <v>0</v>
      </c>
    </row>
    <row r="8" spans="1:21">
      <c r="I8" s="4">
        <f>IF(Лист1!I8="т",1,0)</f>
        <v>0</v>
      </c>
      <c r="J8" s="5">
        <f>IF(Лист1!J8="и",1,0)</f>
        <v>0</v>
      </c>
      <c r="K8" s="5">
        <f>IF(Лист1!K8="р",1,0)</f>
        <v>0</v>
      </c>
      <c r="L8" s="5">
        <f>IF(Лист1!L8="о",1,0)</f>
        <v>0</v>
      </c>
      <c r="M8" s="5">
        <f>IF(Лист1!M8="к",1,0)</f>
        <v>0</v>
      </c>
      <c r="N8" s="5">
        <f>IF(Лист1!N8="с",1,0)</f>
        <v>0</v>
      </c>
      <c r="O8" s="5">
        <f>IF(Лист1!O8="и",1,0)</f>
        <v>0</v>
      </c>
      <c r="P8" s="5">
        <f>IF(Лист1!P8="н",1,0)</f>
        <v>0</v>
      </c>
    </row>
    <row r="9" spans="1:21">
      <c r="J9" s="5">
        <f>IF(Лист1!J9="н",1,0)</f>
        <v>0</v>
      </c>
      <c r="K9" s="5">
        <f>IF(Лист1!K9="а",1,0)</f>
        <v>0</v>
      </c>
      <c r="L9" s="5">
        <f>IF(Лист1!L9="д",1,0)</f>
        <v>0</v>
      </c>
      <c r="M9" s="5">
        <f>IF(Лист1!M9="п",1,0)</f>
        <v>0</v>
      </c>
      <c r="N9" s="5">
        <f>IF(Лист1!N9="о",1,0)</f>
        <v>0</v>
      </c>
      <c r="O9" s="5">
        <f>IF(Лист1!O9="ч",1,0)</f>
        <v>0</v>
      </c>
      <c r="P9" s="5">
        <f>IF(Лист1!P9="е",1,0)</f>
        <v>0</v>
      </c>
      <c r="Q9" s="5">
        <f>IF(Лист1!Q9="ч",1,0)</f>
        <v>0</v>
      </c>
      <c r="R9" s="5">
        <f>IF(Лист1!R9="н",1,0)</f>
        <v>0</v>
      </c>
      <c r="S9" s="5">
        <f>IF(Лист1!S9="и",1,0)</f>
        <v>0</v>
      </c>
      <c r="T9" s="4">
        <f>IF(Лист1!T9="к",1,0)</f>
        <v>0</v>
      </c>
      <c r="U9" s="4">
        <f>IF(Лист1!U9="и",1,0)</f>
        <v>0</v>
      </c>
    </row>
    <row r="10" spans="1:21">
      <c r="H10" s="5">
        <f>IF(Лист1!H10="к",1,0)</f>
        <v>0</v>
      </c>
      <c r="I10" s="5">
        <f>IF(Лист1!I10="а",1,0)</f>
        <v>0</v>
      </c>
      <c r="J10" s="5">
        <f>IF(Лист1!J10="р",1,0)</f>
        <v>0</v>
      </c>
      <c r="K10" s="5">
        <f>IF(Лист1!K10="л",1,0)</f>
        <v>0</v>
      </c>
      <c r="L10" s="4">
        <f>IF(Лист1!L10="и",1,0)</f>
        <v>0</v>
      </c>
      <c r="M10" s="4">
        <f>IF(Лист1!M10="к",1,0)</f>
        <v>0</v>
      </c>
      <c r="N10" s="4">
        <f>IF(Лист1!N10="о",1,0)</f>
        <v>0</v>
      </c>
      <c r="O10" s="4">
        <f>IF(Лист1!O10="в",1,0)</f>
        <v>0</v>
      </c>
      <c r="P10" s="4">
        <f>IF(Лист1!P10="о",1,0)</f>
        <v>0</v>
      </c>
      <c r="Q10" s="4">
        <f>IF(Лист1!Q10="с",1,0)</f>
        <v>0</v>
      </c>
      <c r="R10" s="4">
        <f>IF(Лист1!R10="т",1,0)</f>
        <v>0</v>
      </c>
      <c r="S10" s="4">
        <f>IF(Лист1!S10="ь",1,0)</f>
        <v>0</v>
      </c>
    </row>
    <row r="11" spans="1:21">
      <c r="G11" s="5">
        <f>IF(Лист1!G11="к",1,0)</f>
        <v>0</v>
      </c>
      <c r="H11" s="5">
        <f>IF(Лист1!H11="р",1,0)</f>
        <v>0</v>
      </c>
      <c r="I11" s="5">
        <f>IF(Лист1!I11="о",1,0)</f>
        <v>0</v>
      </c>
      <c r="J11" s="5">
        <f>IF(Лист1!J11="в",1,0)</f>
        <v>0</v>
      </c>
      <c r="K11" s="5">
        <f>IF(Лист1!K11="ь",1,0)</f>
        <v>0</v>
      </c>
    </row>
    <row r="12" spans="1:21">
      <c r="A12" s="4">
        <f>IF(Лист1!A12="п",1,0)</f>
        <v>0</v>
      </c>
      <c r="B12" s="4">
        <f>IF(Лист1!B12="о",1,0)</f>
        <v>0</v>
      </c>
      <c r="C12" s="4">
        <f>IF(Лист1!C12="д",1,0)</f>
        <v>0</v>
      </c>
      <c r="D12" s="4">
        <f>IF(Лист1!D12="ж",1,0)</f>
        <v>0</v>
      </c>
      <c r="E12" s="4">
        <f>IF(Лист1!E12="е",1,0)</f>
        <v>0</v>
      </c>
      <c r="F12" s="4">
        <f>IF(Лист1!F12="л",1,0)</f>
        <v>0</v>
      </c>
      <c r="G12" s="4">
        <f>IF(Лист1!G12="у",1,0)</f>
        <v>0</v>
      </c>
      <c r="H12" s="4">
        <f>IF(Лист1!H12="д",1,0)</f>
        <v>0</v>
      </c>
      <c r="I12" s="5">
        <f>IF(Лист1!I12="о",1,0)</f>
        <v>0</v>
      </c>
      <c r="J12" s="5">
        <f>IF(Лист1!J12="ч",1,0)</f>
        <v>0</v>
      </c>
      <c r="K12" s="5">
        <f>IF(Лист1!K12="н",1,0)</f>
        <v>0</v>
      </c>
      <c r="L12" s="5">
        <f>IF(Лист1!L12="а",1,0)</f>
        <v>0</v>
      </c>
      <c r="M12" s="5">
        <f>IF(Лист1!M12="я",1,0)</f>
        <v>0</v>
      </c>
    </row>
    <row r="13" spans="1:21">
      <c r="I13" s="4">
        <f>IF(Лист1!I13="д",1,0)</f>
        <v>0</v>
      </c>
      <c r="J13" s="4">
        <f>IF(Лист1!J13="и",1,0)</f>
        <v>0</v>
      </c>
      <c r="K13" s="4">
        <f>IF(Лист1!K13="а",1,0)</f>
        <v>0</v>
      </c>
      <c r="L13" s="4">
        <f>IF(Лист1!L13="б",1,0)</f>
        <v>0</v>
      </c>
      <c r="M13" s="4">
        <f>IF(Лист1!M13="е",1,0)</f>
        <v>0</v>
      </c>
      <c r="N13" s="4">
        <f>IF(Лист1!N13="т",1,0)</f>
        <v>0</v>
      </c>
    </row>
    <row r="14" spans="1:21">
      <c r="K14" s="9">
        <f>IF(Лист1!K14="я",1,0)</f>
        <v>0</v>
      </c>
    </row>
    <row r="18" spans="6:7" ht="18.75">
      <c r="G18" s="10"/>
    </row>
    <row r="19" spans="6:7" ht="18.75">
      <c r="F19" s="10">
        <f>SUM(A3:U15)</f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2010-09-08T18:48:48Z</dcterms:created>
  <dcterms:modified xsi:type="dcterms:W3CDTF">2010-01-30T19:20:34Z</dcterms:modified>
</cp:coreProperties>
</file>