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<sst xmlns="http://schemas.openxmlformats.org/spreadsheetml/2006/main" count="143" uniqueCount="95">
  <si>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</si>
  <si>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</si>
  <si>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</si>
  <si>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</si>
  <si>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</si>
  <si>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</si>
  <si>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</si>
  <si>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</si>
  <si>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</si>
  <si>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</si>
  <si>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</si>
  <si>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</si>
  <si>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</si>
  <si>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</si>
  <si>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</si>
  <si>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</si>
  <si>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</si>
  <si>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</si>
  <si>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</si>
  <si>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</si>
  <si>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</si>
  <si>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</si>
  <si>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</si>
  <si>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</si>
  <si>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</si>
  <si>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</si>
  <si>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</si>
  <si>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</si>
  <si>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</si>
  <si>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</si>
  <si>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</si>
  <si>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</si>
  <si>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</si>
  <si>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</si>
  <si>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</si>
  <si>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</si>
  <si>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</si>
  <si>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</si>
  <si>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</si>
  <si>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</si>
  <si>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</si>
  <si>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</si>
  <si>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</si>
  <si>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</si>
  <si>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</si>
  <si>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</si>
  <si>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</si>
  <si>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</si>
  <si>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</si>
  <si>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</si>
  <si>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</si>
  <si>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</si>
  <si>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</si>
  <si>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</si>
  <si>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</si>
  <si>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</si>
  <si>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</si>
  <si>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</si>
  <si>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</si>
  <si>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</si>
  <si>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</si>
  <si>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</si>
  <si>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</si>
  <si>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</si>
  <si>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</si>
  <si>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</si>
  <si>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</si>
  <si>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9б</t>
  </si>
  <si>
    <t>19 10 2010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</si>
  <si>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</si>
  <si>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</si>
  <si>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</si>
  <si>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</si>
  <si>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</si>
  <si>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</si>
  <si>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</si>
  <si>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</si>
  <si>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</si>
  <si>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</si>
  <si>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</si>
  <si>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</si>
  <si>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</si>
  <si>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</si>
  <si>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</si>
  <si>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</si>
  <si>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</si>
  <si>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</si>
  <si>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</si>
  <si>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</si>
  <si>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</si>
  <si>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</si>
  <si>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</si>
  <si>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</si>
  <si>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</si>
  <si>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Реуцкая Н.В.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</si>
</sst>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2" borderId="10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/>
      <protection hidden="1"/>
    </xf>
    <xf numFmtId="0" fontId="4" fillId="22" borderId="10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/>
      <protection hidden="1"/>
    </xf>
    <xf numFmtId="1" fontId="10" fillId="3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22" borderId="18" xfId="0" applyFont="1" applyFill="1" applyBorder="1" applyAlignment="1" applyProtection="1">
      <alignment/>
      <protection hidden="1"/>
    </xf>
    <xf numFmtId="0" fontId="4" fillId="22" borderId="18" xfId="0" applyFont="1" applyFill="1" applyBorder="1" applyAlignment="1" applyProtection="1">
      <alignment horizontal="center"/>
      <protection hidden="1"/>
    </xf>
    <xf numFmtId="0" fontId="0" fillId="7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24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4" borderId="0" xfId="0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4" fillId="22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22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22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25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26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17" fillId="22" borderId="0" xfId="0" applyNumberFormat="1" applyFont="1" applyFill="1" applyBorder="1" applyAlignment="1" applyProtection="1">
      <alignment horizontal="center" vertical="center"/>
      <protection hidden="1"/>
    </xf>
    <xf numFmtId="0" fontId="18" fillId="22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7" fillId="4" borderId="0" xfId="0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7" borderId="23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0" fillId="22" borderId="23" xfId="0" applyFill="1" applyBorder="1" applyAlignment="1" applyProtection="1">
      <alignment horizontal="center" vertical="center"/>
      <protection hidden="1"/>
    </xf>
    <xf numFmtId="0" fontId="0" fillId="22" borderId="18" xfId="0" applyFill="1" applyBorder="1" applyAlignment="1" applyProtection="1">
      <alignment horizontal="center" vertic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52</c:v>
                </c:pt>
                <c:pt idx="4">
                  <c:v>100</c:v>
                </c:pt>
                <c:pt idx="5">
                  <c:v>96</c:v>
                </c:pt>
                <c:pt idx="6">
                  <c:v>96</c:v>
                </c:pt>
                <c:pt idx="7">
                  <c:v>56</c:v>
                </c:pt>
                <c:pt idx="8">
                  <c:v>4</c:v>
                </c:pt>
                <c:pt idx="9">
                  <c:v>96</c:v>
                </c:pt>
                <c:pt idx="10">
                  <c:v>88</c:v>
                </c:pt>
                <c:pt idx="11">
                  <c:v>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</c:numCache>
            </c:numRef>
          </c:val>
          <c:smooth val="0"/>
        </c:ser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7">
      <selection activeCell="G15" sqref="G1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46" t="s">
        <v>55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"/>
      <c r="N1" s="1"/>
      <c r="O1" s="1"/>
    </row>
    <row r="2" spans="1:15" ht="16.5" thickBot="1">
      <c r="A2" s="1"/>
      <c r="B2" s="109" t="s">
        <v>27</v>
      </c>
      <c r="C2" s="147" t="s">
        <v>66</v>
      </c>
      <c r="D2" s="148"/>
      <c r="E2" s="148"/>
      <c r="F2" s="148"/>
      <c r="G2" s="148"/>
      <c r="H2" s="148"/>
      <c r="I2" s="148"/>
      <c r="J2" s="148"/>
      <c r="K2" s="148"/>
      <c r="L2" s="149"/>
      <c r="M2" s="1"/>
      <c r="N2" s="1"/>
      <c r="O2" s="1"/>
    </row>
    <row r="3" spans="1:15" ht="16.5" thickBot="1">
      <c r="A3" s="1"/>
      <c r="B3" s="109" t="s">
        <v>52</v>
      </c>
      <c r="C3" s="124" t="s">
        <v>67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47" t="s">
        <v>94</v>
      </c>
      <c r="D4" s="148"/>
      <c r="E4" s="148"/>
      <c r="F4" s="148"/>
      <c r="G4" s="148"/>
      <c r="H4" s="148"/>
      <c r="I4" s="148"/>
      <c r="J4" s="148"/>
      <c r="K4" s="148"/>
      <c r="L4" s="149"/>
      <c r="M4" s="1"/>
      <c r="N4" s="1"/>
      <c r="O4" s="1"/>
    </row>
    <row r="5" spans="1:15" ht="16.5" thickBot="1">
      <c r="A5" s="1"/>
      <c r="B5" s="200" t="s">
        <v>1</v>
      </c>
      <c r="C5" s="201"/>
      <c r="D5" s="150" t="s">
        <v>68</v>
      </c>
      <c r="E5" s="151"/>
      <c r="F5" s="151"/>
      <c r="G5" s="151"/>
      <c r="H5" s="151"/>
      <c r="I5" s="151"/>
      <c r="J5" s="151"/>
      <c r="K5" s="151"/>
      <c r="L5" s="152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159" t="s">
        <v>9</v>
      </c>
      <c r="B7" s="160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96" t="s">
        <v>0</v>
      </c>
      <c r="AG7" s="214" t="s">
        <v>10</v>
      </c>
      <c r="AH7" s="198" t="s">
        <v>54</v>
      </c>
      <c r="AI7" s="198" t="s">
        <v>63</v>
      </c>
      <c r="AJ7" s="212" t="s">
        <v>15</v>
      </c>
      <c r="AK7" s="5"/>
      <c r="AL7" s="5"/>
      <c r="AM7" s="5"/>
      <c r="AN7" s="5"/>
    </row>
    <row r="8" spans="1:40" ht="15.75" customHeight="1">
      <c r="A8" s="160" t="s">
        <v>32</v>
      </c>
      <c r="B8" s="161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97"/>
      <c r="AG8" s="215"/>
      <c r="AH8" s="199"/>
      <c r="AI8" s="199"/>
      <c r="AJ8" s="213"/>
      <c r="AK8" s="5"/>
      <c r="AL8" s="5"/>
      <c r="AM8" s="5"/>
      <c r="AN8" s="5"/>
    </row>
    <row r="9" spans="1:40" ht="12.75">
      <c r="A9" s="153" t="s">
        <v>56</v>
      </c>
      <c r="B9" s="154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97"/>
      <c r="AG9" s="215"/>
      <c r="AH9" s="199"/>
      <c r="AI9" s="199"/>
      <c r="AJ9" s="213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171" t="s">
        <v>65</v>
      </c>
      <c r="D10" s="172"/>
      <c r="E10" s="172"/>
      <c r="F10" s="172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97"/>
      <c r="AG10" s="215"/>
      <c r="AH10" s="199"/>
      <c r="AI10" s="199"/>
      <c r="AJ10" s="213"/>
      <c r="AK10" s="5"/>
      <c r="AL10" s="5"/>
      <c r="AM10" s="202"/>
      <c r="AN10" s="202"/>
    </row>
    <row r="11" spans="1:40" ht="12.75">
      <c r="A11" s="36">
        <v>1</v>
      </c>
      <c r="B11" s="121" t="s">
        <v>69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70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71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72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  <v>100</v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1</v>
      </c>
      <c r="AE14" s="64"/>
      <c r="AF14" s="44">
        <v>4</v>
      </c>
      <c r="AG14" s="65" t="str">
        <f t="shared" si="7"/>
        <v>Гусева Д</v>
      </c>
      <c r="AH14" s="122">
        <v>5</v>
      </c>
      <c r="AI14" s="115">
        <f t="shared" si="8"/>
        <v>100</v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73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74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75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76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77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78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79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80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81.19999999999999</v>
      </c>
      <c r="AM22" s="5"/>
      <c r="AN22" s="6"/>
    </row>
    <row r="23" spans="1:40" ht="12.75">
      <c r="A23" s="36">
        <v>13</v>
      </c>
      <c r="B23" s="121" t="s">
        <v>81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82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18.80000000000001</v>
      </c>
      <c r="AM24" s="5"/>
      <c r="AN24" s="6"/>
    </row>
    <row r="25" spans="1:40" ht="12.75">
      <c r="A25" s="36">
        <v>15</v>
      </c>
      <c r="B25" s="121" t="s">
        <v>83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84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85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86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87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88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89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90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91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92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93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55"/>
      <c r="B46" s="156"/>
      <c r="C46" s="144">
        <f>IF(OR($AB$48=0,C9=0),"",ROUND((SUM(C11:C45)/($AB$48*C9))*100,0))</f>
        <v>100</v>
      </c>
      <c r="D46" s="144">
        <f aca="true" t="shared" si="10" ref="D46:U46">IF(OR($AB$48=0,D9=0),"",ROUND((SUM(D11:D45)/($AB$48*D9))*100,0))</f>
        <v>100</v>
      </c>
      <c r="E46" s="144">
        <f t="shared" si="10"/>
        <v>100</v>
      </c>
      <c r="F46" s="144">
        <f t="shared" si="10"/>
        <v>52</v>
      </c>
      <c r="G46" s="144">
        <f t="shared" si="10"/>
        <v>100</v>
      </c>
      <c r="H46" s="144">
        <f t="shared" si="10"/>
        <v>96</v>
      </c>
      <c r="I46" s="144">
        <f t="shared" si="10"/>
        <v>96</v>
      </c>
      <c r="J46" s="144">
        <f t="shared" si="10"/>
        <v>56</v>
      </c>
      <c r="K46" s="144">
        <f t="shared" si="10"/>
        <v>4</v>
      </c>
      <c r="L46" s="144">
        <f t="shared" si="10"/>
        <v>96</v>
      </c>
      <c r="M46" s="144">
        <f t="shared" si="10"/>
        <v>88</v>
      </c>
      <c r="N46" s="144">
        <f t="shared" si="10"/>
        <v>76</v>
      </c>
      <c r="O46" s="144">
        <f t="shared" si="10"/>
      </c>
      <c r="P46" s="144">
        <f t="shared" si="10"/>
      </c>
      <c r="Q46" s="144">
        <f t="shared" si="10"/>
      </c>
      <c r="R46" s="144">
        <f t="shared" si="10"/>
      </c>
      <c r="S46" s="144">
        <f t="shared" si="10"/>
      </c>
      <c r="T46" s="144">
        <f t="shared" si="10"/>
      </c>
      <c r="U46" s="144">
        <f t="shared" si="10"/>
      </c>
      <c r="V46" s="144">
        <f>IF(OR($AB$48=0,V9=0),"",ROUND((SUM(V11:V45)/($AB$48*V9))*100,0))</f>
      </c>
      <c r="W46" s="192">
        <f>SUM(C9:V9)*COUNT(AB11:AB45)</f>
        <v>300</v>
      </c>
      <c r="X46" s="206">
        <f>SUM(X11:X45)</f>
        <v>241</v>
      </c>
      <c r="Y46" s="119"/>
      <c r="Z46" s="208"/>
      <c r="AA46" s="190">
        <f>SUM(AA11:AA45)</f>
        <v>59</v>
      </c>
      <c r="AB46" s="21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157"/>
      <c r="B47" s="158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93"/>
      <c r="X47" s="207"/>
      <c r="Y47" s="120"/>
      <c r="Z47" s="209"/>
      <c r="AA47" s="191"/>
      <c r="AB47" s="21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03" t="s">
        <v>24</v>
      </c>
      <c r="U48" s="204"/>
      <c r="V48" s="204"/>
      <c r="W48" s="204"/>
      <c r="X48" s="204"/>
      <c r="Y48" s="204"/>
      <c r="Z48" s="204"/>
      <c r="AA48" s="205"/>
      <c r="AB48" s="53">
        <f>COUNT(AB11:AB45)</f>
        <v>25</v>
      </c>
      <c r="AC48" s="5"/>
      <c r="AF48" s="38"/>
      <c r="AG48" s="9" t="s">
        <v>13</v>
      </c>
      <c r="AH48" s="11">
        <f>SUM(AH11:AH45)</f>
        <v>101.5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45" t="s">
        <v>61</v>
      </c>
      <c r="K49" s="145"/>
      <c r="L49" s="145"/>
      <c r="M49" s="23">
        <f>AL22</f>
        <v>81.19999999999999</v>
      </c>
      <c r="N49" s="5"/>
      <c r="O49" s="5"/>
      <c r="P49" s="5"/>
      <c r="Q49" s="5"/>
      <c r="R49" s="5"/>
      <c r="S49" s="5"/>
      <c r="T49" s="187" t="s">
        <v>25</v>
      </c>
      <c r="U49" s="188"/>
      <c r="V49" s="188"/>
      <c r="W49" s="188"/>
      <c r="X49" s="188"/>
      <c r="Y49" s="188"/>
      <c r="Z49" s="188"/>
      <c r="AA49" s="189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45" t="s">
        <v>29</v>
      </c>
      <c r="K50" s="145"/>
      <c r="L50" s="145"/>
      <c r="M50" s="23">
        <f>AL23</f>
        <v>92</v>
      </c>
      <c r="N50" s="5"/>
      <c r="O50" s="5"/>
      <c r="P50" s="5"/>
      <c r="Q50" s="5"/>
      <c r="R50" s="5"/>
      <c r="S50" s="5"/>
      <c r="T50" s="178" t="s">
        <v>23</v>
      </c>
      <c r="U50" s="179"/>
      <c r="V50" s="179"/>
      <c r="W50" s="179"/>
      <c r="X50" s="179"/>
      <c r="Y50" s="179"/>
      <c r="Z50" s="180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127" t="s">
        <v>40</v>
      </c>
      <c r="K51" s="127"/>
      <c r="L51" s="127"/>
      <c r="M51" s="113">
        <f>AL24</f>
        <v>18.80000000000001</v>
      </c>
      <c r="N51" s="5"/>
      <c r="O51" s="5"/>
      <c r="P51" s="5"/>
      <c r="Q51" s="5"/>
      <c r="R51" s="5"/>
      <c r="S51" s="5"/>
      <c r="T51" s="181"/>
      <c r="U51" s="182"/>
      <c r="V51" s="182"/>
      <c r="W51" s="182"/>
      <c r="X51" s="182"/>
      <c r="Y51" s="182"/>
      <c r="Z51" s="183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-1.1999999999999886</v>
      </c>
      <c r="C52" s="5"/>
      <c r="D52" s="5"/>
      <c r="E52" s="5"/>
      <c r="F52" s="5"/>
      <c r="G52" s="5"/>
      <c r="H52" s="5"/>
      <c r="I52" s="5"/>
      <c r="J52" s="145" t="s">
        <v>28</v>
      </c>
      <c r="K52" s="145"/>
      <c r="L52" s="145"/>
      <c r="M52" s="23">
        <f>AL25</f>
        <v>100</v>
      </c>
      <c r="N52" s="5"/>
      <c r="O52" s="5"/>
      <c r="P52" s="5"/>
      <c r="Q52" s="5"/>
      <c r="R52" s="5"/>
      <c r="S52" s="5"/>
      <c r="T52" s="181"/>
      <c r="U52" s="182"/>
      <c r="V52" s="182"/>
      <c r="W52" s="182"/>
      <c r="X52" s="182"/>
      <c r="Y52" s="182"/>
      <c r="Z52" s="183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84"/>
      <c r="U53" s="185"/>
      <c r="V53" s="185"/>
      <c r="W53" s="185"/>
      <c r="X53" s="185"/>
      <c r="Y53" s="185"/>
      <c r="Z53" s="186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41" t="s">
        <v>30</v>
      </c>
      <c r="D55" s="141"/>
      <c r="E55" s="141"/>
      <c r="F55" s="141"/>
      <c r="G55" s="141"/>
      <c r="H55" s="125" t="str">
        <f>IF($B$48="","",IF($B$48=100,"высокая",IF(AND($B$48&gt;=95,$B$48&lt;=99),"достаточная","низкая")))</f>
        <v>высокая</v>
      </c>
      <c r="I55" s="126"/>
      <c r="J55" s="126"/>
      <c r="K55" s="126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41" t="s">
        <v>5</v>
      </c>
      <c r="D56" s="141"/>
      <c r="E56" s="141"/>
      <c r="F56" s="141"/>
      <c r="G56" s="141"/>
      <c r="H56" s="125" t="str">
        <f>IF($B$49="","",IF($B$49&gt;=70,"высокая",IF(AND($B$49&gt;=60,$B$49&lt;70),"достаточная","низкая")))</f>
        <v>высокая</v>
      </c>
      <c r="I56" s="125"/>
      <c r="J56" s="125"/>
      <c r="K56" s="125"/>
      <c r="L56" s="70"/>
      <c r="M56" s="141" t="s">
        <v>62</v>
      </c>
      <c r="N56" s="128"/>
      <c r="O56" s="128"/>
      <c r="P56" s="128"/>
      <c r="Q56" s="128"/>
      <c r="R56" s="128"/>
      <c r="S56" s="128"/>
      <c r="T56" s="128"/>
      <c r="U56" s="125" t="str">
        <f>IF(W46=0,"",IF((B49-M49)&gt;=-9,IF((B49-M49)&gt;=-4,"оптимальный","достаточный"),"критический"))</f>
        <v>оптимальный</v>
      </c>
      <c r="V56" s="125"/>
      <c r="W56" s="125"/>
      <c r="X56" s="125"/>
      <c r="Y56" s="125"/>
      <c r="Z56" s="125"/>
      <c r="AA56" s="35"/>
      <c r="AB56" s="5"/>
      <c r="AC56" s="5"/>
    </row>
    <row r="57" spans="1:29" ht="38.25" customHeight="1">
      <c r="A57" s="5"/>
      <c r="B57" s="140" t="s">
        <v>6</v>
      </c>
      <c r="C57" s="140"/>
      <c r="D57" s="140"/>
      <c r="E57" s="140"/>
      <c r="F57" s="140"/>
      <c r="G57" s="71">
        <f>IF(I50="","",IF(I50&gt;-10,IF(I50&lt;10,"объективно"," необъективно"),"необъективно"))</f>
      </c>
      <c r="H57" s="125" t="str">
        <f>IF(AB48=0,"",IF((B50-B49)&gt;-10,IF((B50-B49)&lt;10,"объективно"," необъективно"),"необъективно"))</f>
        <v>объективно</v>
      </c>
      <c r="I57" s="126"/>
      <c r="J57" s="126"/>
      <c r="K57" s="126"/>
      <c r="L57" s="70"/>
      <c r="M57" s="141" t="s">
        <v>7</v>
      </c>
      <c r="N57" s="141"/>
      <c r="O57" s="141"/>
      <c r="P57" s="141"/>
      <c r="Q57" s="141"/>
      <c r="R57" s="141"/>
      <c r="S57" s="141"/>
      <c r="T57" s="73"/>
      <c r="U57" s="125" t="str">
        <f>IF($AB$48=0,"",IF($B$48=100,"проведена","не проведена"))</f>
        <v>проведена</v>
      </c>
      <c r="V57" s="125"/>
      <c r="W57" s="125"/>
      <c r="X57" s="125"/>
      <c r="Y57" s="125"/>
      <c r="Z57" s="125"/>
      <c r="AA57" s="72"/>
      <c r="AB57" s="5"/>
      <c r="AC57" s="5"/>
    </row>
    <row r="58" spans="1:29" ht="12.75">
      <c r="A58" s="5"/>
      <c r="B58" s="140" t="s">
        <v>8</v>
      </c>
      <c r="C58" s="142"/>
      <c r="D58" s="142"/>
      <c r="E58" s="142"/>
      <c r="F58" s="142"/>
      <c r="G58" s="71">
        <f>IF(G51="","",IF(I51&lt;10,IF(I51&gt;-10,"справились","не справились"),"справились"))</f>
      </c>
      <c r="H58" s="125" t="str">
        <f>IF(AB48=0,"",IF((B51-M50)&lt;10,IF((B51-M50)&gt;-10,"справились","не справились"),"справились"))</f>
        <v>справились</v>
      </c>
      <c r="I58" s="126"/>
      <c r="J58" s="126"/>
      <c r="K58" s="126"/>
      <c r="L58" s="70"/>
      <c r="M58" s="141" t="s">
        <v>64</v>
      </c>
      <c r="N58" s="128"/>
      <c r="O58" s="128"/>
      <c r="P58" s="128"/>
      <c r="Q58" s="128"/>
      <c r="R58" s="128"/>
      <c r="S58" s="128"/>
      <c r="T58" s="128"/>
      <c r="U58" s="125" t="str">
        <f>IF(W46=0,"",IF(B49&gt;=M49,"реализованы","не реализованы"))</f>
        <v>не реализованы</v>
      </c>
      <c r="V58" s="125"/>
      <c r="W58" s="125"/>
      <c r="X58" s="125"/>
      <c r="Y58" s="125"/>
      <c r="Z58" s="125"/>
      <c r="AA58" s="35"/>
      <c r="AB58" s="4"/>
      <c r="AC58" s="5"/>
    </row>
    <row r="59" spans="2:39" ht="12.75" customHeight="1">
      <c r="B59" s="140" t="s">
        <v>31</v>
      </c>
      <c r="C59" s="142"/>
      <c r="D59" s="142"/>
      <c r="E59" s="142"/>
      <c r="F59" s="142"/>
      <c r="G59" s="78"/>
      <c r="H59" s="125" t="str">
        <f>IF(W46=0,"",IF(B53&lt;M51,"снижен","не снижен"))</f>
        <v>не снижен</v>
      </c>
      <c r="I59" s="126"/>
      <c r="J59" s="126"/>
      <c r="K59" s="126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95"/>
      <c r="AB59" s="195"/>
      <c r="AC59" s="195"/>
      <c r="AD59" s="195"/>
      <c r="AE59" s="61"/>
      <c r="AF59" s="195"/>
      <c r="AG59" s="195"/>
      <c r="AH59" s="195"/>
      <c r="AI59" s="195"/>
      <c r="AJ59" s="195"/>
      <c r="AK59" s="195"/>
      <c r="AL59" s="195"/>
      <c r="AM59" s="195"/>
    </row>
    <row r="60" spans="2:39" ht="12.75">
      <c r="B60" s="167" t="s">
        <v>38</v>
      </c>
      <c r="C60" s="167"/>
      <c r="D60" s="167"/>
      <c r="E60" s="167"/>
      <c r="F60" s="167"/>
      <c r="G60" s="167"/>
      <c r="H60" s="167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95"/>
      <c r="AB60" s="195"/>
      <c r="AC60" s="195"/>
      <c r="AD60" s="195"/>
      <c r="AE60" s="61"/>
      <c r="AF60" s="195"/>
      <c r="AG60" s="195"/>
      <c r="AH60" s="195"/>
      <c r="AI60" s="195"/>
      <c r="AJ60" s="195"/>
      <c r="AK60" s="195"/>
      <c r="AL60" s="195"/>
      <c r="AM60" s="195"/>
    </row>
    <row r="61" spans="2:39" ht="12.75">
      <c r="B61" s="167" t="s">
        <v>39</v>
      </c>
      <c r="C61" s="167"/>
      <c r="D61" s="167"/>
      <c r="E61" s="167"/>
      <c r="F61" s="167"/>
      <c r="G61" s="167"/>
      <c r="H61" s="167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68"/>
      <c r="AB61" s="168"/>
      <c r="AC61" s="168"/>
      <c r="AD61" s="168"/>
      <c r="AE61" s="62"/>
      <c r="AF61" s="168"/>
      <c r="AG61" s="168"/>
      <c r="AH61" s="168"/>
      <c r="AI61" s="168"/>
      <c r="AJ61" s="168"/>
      <c r="AK61" s="168"/>
      <c r="AL61" s="168"/>
      <c r="AM61" s="168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43" t="s">
        <v>51</v>
      </c>
      <c r="C64" s="143" t="s">
        <v>34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94" t="s">
        <v>35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74" t="s">
        <v>36</v>
      </c>
      <c r="Z64" s="175"/>
      <c r="AA64" s="169"/>
      <c r="AB64" s="84"/>
      <c r="AC64" s="84"/>
      <c r="AD64" s="84"/>
      <c r="AE64" s="62"/>
      <c r="AF64" s="168"/>
      <c r="AG64" s="168"/>
      <c r="AH64" s="168"/>
      <c r="AI64" s="168"/>
      <c r="AJ64" s="168"/>
      <c r="AK64" s="168"/>
      <c r="AL64" s="168"/>
      <c r="AM64" s="168"/>
    </row>
    <row r="65" spans="1:39" ht="12.75">
      <c r="A65" s="1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76"/>
      <c r="Z65" s="177"/>
      <c r="AA65" s="170"/>
      <c r="AB65" s="84"/>
      <c r="AC65" s="84"/>
      <c r="AD65" s="84"/>
      <c r="AE65" s="62"/>
      <c r="AF65" s="168"/>
      <c r="AG65" s="168"/>
      <c r="AH65" s="168"/>
      <c r="AI65" s="168"/>
      <c r="AJ65" s="168"/>
      <c r="AK65" s="168"/>
      <c r="AL65" s="168"/>
      <c r="AM65" s="168"/>
    </row>
    <row r="66" spans="1:39" ht="12.75" customHeight="1">
      <c r="A66" s="2">
        <v>1</v>
      </c>
      <c r="B66" s="12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9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5">
        <f>C46</f>
        <v>100</v>
      </c>
      <c r="Z66" s="136"/>
      <c r="AA66" s="117" t="s">
        <v>42</v>
      </c>
      <c r="AB66" s="84"/>
      <c r="AC66" s="84"/>
      <c r="AD66" s="84"/>
      <c r="AE66" s="62"/>
      <c r="AF66" s="168"/>
      <c r="AG66" s="168"/>
      <c r="AH66" s="168"/>
      <c r="AI66" s="168"/>
      <c r="AJ66" s="168"/>
      <c r="AK66" s="168"/>
      <c r="AL66" s="168"/>
      <c r="AM66" s="168"/>
    </row>
    <row r="67" spans="1:39" ht="12.75">
      <c r="A67" s="2">
        <v>2</v>
      </c>
      <c r="B67" s="12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>
        <f>D46</f>
        <v>100</v>
      </c>
      <c r="Z67" s="136"/>
      <c r="AA67" s="117" t="s">
        <v>42</v>
      </c>
      <c r="AB67" s="84"/>
      <c r="AC67" s="84"/>
      <c r="AD67" s="84"/>
      <c r="AE67" s="62"/>
      <c r="AF67" s="168"/>
      <c r="AG67" s="168"/>
      <c r="AH67" s="168"/>
      <c r="AI67" s="168"/>
      <c r="AJ67" s="168"/>
      <c r="AK67" s="168"/>
      <c r="AL67" s="168"/>
      <c r="AM67" s="168"/>
    </row>
    <row r="68" spans="1:39" ht="12.75" customHeight="1">
      <c r="A68" s="2">
        <v>3</v>
      </c>
      <c r="B68" s="12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>
        <f>E46</f>
        <v>100</v>
      </c>
      <c r="Z68" s="136"/>
      <c r="AA68" s="117" t="s">
        <v>42</v>
      </c>
      <c r="AB68" s="84"/>
      <c r="AC68" s="84"/>
      <c r="AD68" s="84"/>
      <c r="AE68" s="62"/>
      <c r="AF68" s="168"/>
      <c r="AG68" s="168"/>
      <c r="AH68" s="168"/>
      <c r="AI68" s="168"/>
      <c r="AJ68" s="168"/>
      <c r="AK68" s="168"/>
      <c r="AL68" s="168"/>
      <c r="AM68" s="168"/>
    </row>
    <row r="69" spans="1:39" ht="12.75">
      <c r="A69" s="2">
        <v>4</v>
      </c>
      <c r="B69" s="12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>
        <f>F46</f>
        <v>52</v>
      </c>
      <c r="Z69" s="136"/>
      <c r="AA69" s="117" t="s">
        <v>42</v>
      </c>
      <c r="AB69" s="84"/>
      <c r="AC69" s="84"/>
      <c r="AD69" s="84"/>
      <c r="AE69" s="62"/>
      <c r="AF69" s="168"/>
      <c r="AG69" s="168"/>
      <c r="AH69" s="168"/>
      <c r="AI69" s="168"/>
      <c r="AJ69" s="168"/>
      <c r="AK69" s="168"/>
      <c r="AL69" s="168"/>
      <c r="AM69" s="168"/>
    </row>
    <row r="70" spans="1:39" ht="12.75" customHeight="1">
      <c r="A70" s="2">
        <v>5</v>
      </c>
      <c r="B70" s="123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>
        <f>G46</f>
        <v>100</v>
      </c>
      <c r="Z70" s="136"/>
      <c r="AA70" s="117" t="s">
        <v>42</v>
      </c>
      <c r="AB70" s="84"/>
      <c r="AC70" s="84"/>
      <c r="AD70" s="84"/>
      <c r="AE70" s="62"/>
      <c r="AF70" s="168"/>
      <c r="AG70" s="168"/>
      <c r="AH70" s="168"/>
      <c r="AI70" s="168"/>
      <c r="AJ70" s="168"/>
      <c r="AK70" s="168"/>
      <c r="AL70" s="168"/>
      <c r="AM70" s="168"/>
    </row>
    <row r="71" spans="1:39" ht="12.75">
      <c r="A71" s="2">
        <v>6</v>
      </c>
      <c r="B71" s="12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>
        <f>H46</f>
        <v>96</v>
      </c>
      <c r="Z71" s="136"/>
      <c r="AA71" s="117" t="s">
        <v>42</v>
      </c>
      <c r="AB71" s="84"/>
      <c r="AC71" s="84"/>
      <c r="AD71" s="84"/>
      <c r="AE71" s="62"/>
      <c r="AF71" s="168"/>
      <c r="AG71" s="168"/>
      <c r="AH71" s="168"/>
      <c r="AI71" s="168"/>
      <c r="AJ71" s="168"/>
      <c r="AK71" s="168"/>
      <c r="AL71" s="168"/>
      <c r="AM71" s="168"/>
    </row>
    <row r="72" spans="1:27" ht="12.75" customHeight="1">
      <c r="A72" s="2">
        <v>7</v>
      </c>
      <c r="B72" s="123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>
        <f>I46</f>
        <v>96</v>
      </c>
      <c r="Z72" s="136"/>
      <c r="AA72" s="117" t="s">
        <v>42</v>
      </c>
    </row>
    <row r="73" spans="1:39" ht="12.75">
      <c r="A73" s="2">
        <v>8</v>
      </c>
      <c r="B73" s="123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>
        <f>J46</f>
        <v>56</v>
      </c>
      <c r="Z73" s="136"/>
      <c r="AA73" s="117" t="s">
        <v>42</v>
      </c>
      <c r="AF73"/>
      <c r="AG73" s="162"/>
      <c r="AH73" s="162"/>
      <c r="AI73" s="69"/>
      <c r="AJ73" s="162"/>
      <c r="AK73" s="162"/>
      <c r="AL73" s="162"/>
      <c r="AM73" s="162"/>
    </row>
    <row r="74" spans="1:39" ht="12.75" customHeight="1">
      <c r="A74" s="2">
        <v>9</v>
      </c>
      <c r="B74" s="123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>
        <f>K46</f>
        <v>4</v>
      </c>
      <c r="Z74" s="13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>
        <f>L46</f>
        <v>96</v>
      </c>
      <c r="Z75" s="13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>
        <f>M46</f>
        <v>88</v>
      </c>
      <c r="Z76" s="13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7"/>
      <c r="P77" s="138"/>
      <c r="Q77" s="138"/>
      <c r="R77" s="138"/>
      <c r="S77" s="138"/>
      <c r="T77" s="138"/>
      <c r="U77" s="138"/>
      <c r="V77" s="138"/>
      <c r="W77" s="138"/>
      <c r="X77" s="139"/>
      <c r="Y77" s="135">
        <f>N46</f>
        <v>76</v>
      </c>
      <c r="Z77" s="13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7"/>
      <c r="P78" s="138"/>
      <c r="Q78" s="138"/>
      <c r="R78" s="138"/>
      <c r="S78" s="138"/>
      <c r="T78" s="138"/>
      <c r="U78" s="138"/>
      <c r="V78" s="138"/>
      <c r="W78" s="138"/>
      <c r="X78" s="139"/>
      <c r="Y78" s="135">
        <f>O46</f>
      </c>
      <c r="Z78" s="13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37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5">
        <f>P46</f>
      </c>
      <c r="Z79" s="13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37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>
        <f>Q46</f>
      </c>
      <c r="Z80" s="13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5">
        <f>R46</f>
      </c>
      <c r="Z81" s="13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5">
        <f>S46</f>
      </c>
      <c r="Z82" s="13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5">
        <f>T46</f>
      </c>
      <c r="Z83" s="136"/>
      <c r="AA83" s="116" t="s">
        <v>43</v>
      </c>
      <c r="AC83" s="1"/>
      <c r="AD83" s="1"/>
      <c r="AE83" s="95"/>
      <c r="AF83" s="1"/>
      <c r="AG83" s="166" t="s">
        <v>46</v>
      </c>
      <c r="AH83" s="166"/>
      <c r="AI83" s="114"/>
      <c r="AJ83" s="166" t="s">
        <v>47</v>
      </c>
      <c r="AK83" s="166"/>
      <c r="AL83" s="166"/>
      <c r="AM83" s="166"/>
    </row>
    <row r="84" spans="1:39" ht="12.75" customHeight="1">
      <c r="A84" s="2">
        <v>19</v>
      </c>
      <c r="B84" s="107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5">
        <f>U46</f>
      </c>
      <c r="Z84" s="136"/>
      <c r="AA84" s="116" t="s">
        <v>43</v>
      </c>
      <c r="AC84" s="163" t="s">
        <v>48</v>
      </c>
      <c r="AD84" s="164"/>
      <c r="AE84" s="164"/>
      <c r="AF84" s="165"/>
      <c r="AG84" s="163"/>
      <c r="AH84" s="164"/>
      <c r="AI84" s="58"/>
      <c r="AJ84" s="163"/>
      <c r="AK84" s="164"/>
      <c r="AL84" s="164"/>
      <c r="AM84" s="165"/>
    </row>
    <row r="85" spans="1:39" ht="12.75">
      <c r="A85" s="2">
        <v>20</v>
      </c>
      <c r="B85" s="107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5">
        <f>V46</f>
      </c>
      <c r="Z85" s="136"/>
      <c r="AA85" s="116" t="s">
        <v>43</v>
      </c>
      <c r="AC85" s="130" t="s">
        <v>49</v>
      </c>
      <c r="AD85" s="130"/>
      <c r="AE85" s="130"/>
      <c r="AF85" s="130"/>
      <c r="AG85" s="130"/>
      <c r="AH85" s="130"/>
      <c r="AI85" s="2"/>
      <c r="AJ85" s="130"/>
      <c r="AK85" s="130"/>
      <c r="AL85" s="130"/>
      <c r="AM85" s="130"/>
    </row>
    <row r="86" spans="29:39" ht="12.75">
      <c r="AC86" s="130" t="s">
        <v>59</v>
      </c>
      <c r="AD86" s="130"/>
      <c r="AE86" s="130"/>
      <c r="AF86" s="130"/>
      <c r="AG86" s="130"/>
      <c r="AH86" s="130"/>
      <c r="AI86" s="2"/>
      <c r="AJ86" s="130"/>
      <c r="AK86" s="130"/>
      <c r="AL86" s="130"/>
      <c r="AM86" s="130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2:26" ht="12.75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2:26" ht="12.75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2:26" ht="12.75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2:26" ht="12.75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2:26" ht="12.75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2:26" ht="12.75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2:26" ht="12.75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2:26" ht="12.75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2:26" ht="12.75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2:26" ht="12.75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2:26" ht="12.75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2:26" ht="12.75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2:26" ht="12.7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  <mergeCell ref="Y68:Z68"/>
    <mergeCell ref="Y69:Z69"/>
    <mergeCell ref="O67:X67"/>
    <mergeCell ref="O71:X71"/>
    <mergeCell ref="Y70:Z70"/>
    <mergeCell ref="Y71:Z71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AI7:AI10"/>
    <mergeCell ref="AJ7:AJ10"/>
    <mergeCell ref="AG7:AG10"/>
    <mergeCell ref="AF7:AF10"/>
    <mergeCell ref="AH7:AH10"/>
    <mergeCell ref="M57:S57"/>
    <mergeCell ref="C2:L2"/>
    <mergeCell ref="P46:P47"/>
    <mergeCell ref="Q46:Q47"/>
    <mergeCell ref="R46:R47"/>
    <mergeCell ref="S46:S47"/>
    <mergeCell ref="B5:C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W46:W47"/>
    <mergeCell ref="J49:L49"/>
    <mergeCell ref="N46:N47"/>
    <mergeCell ref="O46:O47"/>
    <mergeCell ref="F46:F47"/>
    <mergeCell ref="B61:H61"/>
    <mergeCell ref="B64:B65"/>
    <mergeCell ref="B59:F59"/>
    <mergeCell ref="AF67:AM67"/>
    <mergeCell ref="AA64:AA65"/>
    <mergeCell ref="AF64:AM64"/>
    <mergeCell ref="Y66:Z66"/>
    <mergeCell ref="O66:X66"/>
    <mergeCell ref="O64:X65"/>
    <mergeCell ref="Y67:Z6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C46:C47"/>
    <mergeCell ref="E46:E47"/>
    <mergeCell ref="J46:J47"/>
    <mergeCell ref="K46:K47"/>
    <mergeCell ref="M46:M47"/>
    <mergeCell ref="M56:T56"/>
    <mergeCell ref="H58:K58"/>
    <mergeCell ref="M58:T58"/>
    <mergeCell ref="L46:L47"/>
    <mergeCell ref="H55:K55"/>
    <mergeCell ref="J51:L51"/>
    <mergeCell ref="J52:L52"/>
    <mergeCell ref="H57:K57"/>
    <mergeCell ref="J50:L50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Y83:Z83"/>
    <mergeCell ref="Y84:Z84"/>
    <mergeCell ref="Y85:Z85"/>
    <mergeCell ref="Y79:Z79"/>
    <mergeCell ref="C83:N83"/>
    <mergeCell ref="O83:X83"/>
    <mergeCell ref="B100:Z100"/>
    <mergeCell ref="B101:Z101"/>
    <mergeCell ref="B94:Z94"/>
    <mergeCell ref="B95:Z95"/>
    <mergeCell ref="B96:Z96"/>
    <mergeCell ref="B97:Z97"/>
    <mergeCell ref="O84:X84"/>
    <mergeCell ref="O85:X85"/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2011-01-24T19:20:46Z</dcterms:modified>
  <cp:category/>
  <cp:version/>
  <cp:contentType/>
  <cp:contentStatus/>
</cp:coreProperties>
</file>