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5670" tabRatio="681" activeTab="5"/>
  </bookViews>
  <sheets>
    <sheet name="2 полугодие" sheetId="1" r:id="rId1"/>
    <sheet name="оценки-счет" sheetId="2" r:id="rId2"/>
    <sheet name="Места (2)" sheetId="3" r:id="rId3"/>
    <sheet name="посещаемость" sheetId="4" r:id="rId4"/>
    <sheet name="Рейтинг" sheetId="5" r:id="rId5"/>
    <sheet name="устав" sheetId="6" r:id="rId6"/>
  </sheets>
  <definedNames>
    <definedName name="_xlnm.Print_Area" localSheetId="0">'2 полугодие'!$A$1:$GN$57</definedName>
    <definedName name="_xlnm.Print_Area" localSheetId="2">'Места (2)'!$A$1:$HV$72</definedName>
    <definedName name="_xlnm.Print_Area" localSheetId="1">'оценки-счет'!$A$1:$EW$55</definedName>
    <definedName name="_xlnm.Print_Area" localSheetId="3">'посещаемость'!$A$1:$CX$140</definedName>
    <definedName name="_xlnm.Print_Area" localSheetId="4">'Рейтинг'!$A$1:$Y$101</definedName>
    <definedName name="_xlnm.Print_Area" localSheetId="5">'устав'!$A$1:$AR$75</definedName>
  </definedNames>
  <calcPr fullCalcOnLoad="1"/>
</workbook>
</file>

<file path=xl/sharedStrings.xml><?xml version="1.0" encoding="utf-8"?>
<sst xmlns="http://schemas.openxmlformats.org/spreadsheetml/2006/main" count="1862" uniqueCount="174">
  <si>
    <t>№</t>
  </si>
  <si>
    <t>фио</t>
  </si>
  <si>
    <t>Русский язык</t>
  </si>
  <si>
    <t>средний</t>
  </si>
  <si>
    <t>Литература</t>
  </si>
  <si>
    <t>Общество</t>
  </si>
  <si>
    <t>Физика</t>
  </si>
  <si>
    <t>Химия</t>
  </si>
  <si>
    <t>ОПБ</t>
  </si>
  <si>
    <t>Алгебра</t>
  </si>
  <si>
    <t>Геометрия</t>
  </si>
  <si>
    <t>География</t>
  </si>
  <si>
    <t>Биология</t>
  </si>
  <si>
    <t>ОБ</t>
  </si>
  <si>
    <t>СБ</t>
  </si>
  <si>
    <t>ОБЖ</t>
  </si>
  <si>
    <t>Астахова</t>
  </si>
  <si>
    <t>Бондаренко</t>
  </si>
  <si>
    <t>Галеева</t>
  </si>
  <si>
    <t>Динисенко</t>
  </si>
  <si>
    <t>Додонова</t>
  </si>
  <si>
    <t>Костенко</t>
  </si>
  <si>
    <t>Кравцова</t>
  </si>
  <si>
    <t>Красько</t>
  </si>
  <si>
    <t>Мысина</t>
  </si>
  <si>
    <t>Набиева</t>
  </si>
  <si>
    <t>Подлесный В.</t>
  </si>
  <si>
    <t>Подлесный Д.</t>
  </si>
  <si>
    <t>Сильченко</t>
  </si>
  <si>
    <t>Титаренко</t>
  </si>
  <si>
    <t>Тонян</t>
  </si>
  <si>
    <t>Цулая</t>
  </si>
  <si>
    <t>Шатова</t>
  </si>
  <si>
    <t>Шурупов</t>
  </si>
  <si>
    <t xml:space="preserve">фио </t>
  </si>
  <si>
    <t>колво</t>
  </si>
  <si>
    <t>сумма</t>
  </si>
  <si>
    <t>Иностранный язык</t>
  </si>
  <si>
    <t>Физкультура</t>
  </si>
  <si>
    <t>кол-во</t>
  </si>
  <si>
    <t>10б класс</t>
  </si>
  <si>
    <t>средн</t>
  </si>
  <si>
    <t>Ахмедова</t>
  </si>
  <si>
    <t>Карханин</t>
  </si>
  <si>
    <t>Клюшина</t>
  </si>
  <si>
    <t>Кузнецова</t>
  </si>
  <si>
    <t>Нестерук</t>
  </si>
  <si>
    <t>Нетцель</t>
  </si>
  <si>
    <t>Новосельцева</t>
  </si>
  <si>
    <t>Омарова</t>
  </si>
  <si>
    <t>Стрельченко</t>
  </si>
  <si>
    <t>10Б класс</t>
  </si>
  <si>
    <t>сентябрь 2007г.</t>
  </si>
  <si>
    <t>сводная за сентябрь</t>
  </si>
  <si>
    <t>По прич.</t>
  </si>
  <si>
    <t>Без пр.</t>
  </si>
  <si>
    <t>Право</t>
  </si>
  <si>
    <t>Экономика</t>
  </si>
  <si>
    <t>Информ.</t>
  </si>
  <si>
    <t>опоздания</t>
  </si>
  <si>
    <t>итог</t>
  </si>
  <si>
    <t>сводная за октябрь</t>
  </si>
  <si>
    <t>по прич.</t>
  </si>
  <si>
    <t>без прич.</t>
  </si>
  <si>
    <t>на 17 октября 2007 г.</t>
  </si>
  <si>
    <t>штрафы</t>
  </si>
  <si>
    <t>Ф  И  О</t>
  </si>
  <si>
    <t>бонусы</t>
  </si>
  <si>
    <t>на 3 ноября 2007 г.</t>
  </si>
  <si>
    <t>история России</t>
  </si>
  <si>
    <t>Всеобщ. Ист.</t>
  </si>
  <si>
    <t>олимпиады</t>
  </si>
  <si>
    <t>культура</t>
  </si>
  <si>
    <t>уборка территории</t>
  </si>
  <si>
    <t>пропуски без причин</t>
  </si>
  <si>
    <t>отсутствие второй обуви</t>
  </si>
  <si>
    <t>дней</t>
  </si>
  <si>
    <t>уроков</t>
  </si>
  <si>
    <t>1 четверть</t>
  </si>
  <si>
    <t>сводная за ноябрь</t>
  </si>
  <si>
    <t>здоровье</t>
  </si>
  <si>
    <t>на 30 ноября</t>
  </si>
  <si>
    <t>на 20 декабря</t>
  </si>
  <si>
    <t>сводная за декабрь</t>
  </si>
  <si>
    <t>1 полугодие</t>
  </si>
  <si>
    <t>Дней</t>
  </si>
  <si>
    <t>Уроков</t>
  </si>
  <si>
    <t>сводная за январь</t>
  </si>
  <si>
    <t>сводная за февраль</t>
  </si>
  <si>
    <t>сводная за март</t>
  </si>
  <si>
    <t>сводная за май</t>
  </si>
  <si>
    <t>2 полугодие</t>
  </si>
  <si>
    <t>1 полугодие ( учеба)</t>
  </si>
  <si>
    <t>Год</t>
  </si>
  <si>
    <t>История России</t>
  </si>
  <si>
    <t>1 ПОЛУГОДИЕ</t>
  </si>
  <si>
    <t xml:space="preserve">                         БОНУСЫ</t>
  </si>
  <si>
    <t xml:space="preserve">                ШТРАФЫ</t>
  </si>
  <si>
    <t>на 1 февраля 2008 г.</t>
  </si>
  <si>
    <t>на 22 февраля</t>
  </si>
  <si>
    <t>Классные дела</t>
  </si>
  <si>
    <t>на 1 марта</t>
  </si>
  <si>
    <t>на 1марта ( учеба)</t>
  </si>
  <si>
    <t>Класс</t>
  </si>
  <si>
    <t xml:space="preserve">            на   1 февраля</t>
  </si>
  <si>
    <t>в сравне-нии</t>
  </si>
  <si>
    <t>разница</t>
  </si>
  <si>
    <r>
      <t xml:space="preserve">         </t>
    </r>
    <r>
      <rPr>
        <b/>
        <sz val="14"/>
        <rFont val="Arial Cyr"/>
        <family val="0"/>
      </rPr>
      <t xml:space="preserve">           посещаемость</t>
    </r>
  </si>
  <si>
    <t>Учеба на 1 апреля</t>
  </si>
  <si>
    <t>Результат</t>
  </si>
  <si>
    <t>Личный рейтинг</t>
  </si>
  <si>
    <t>Места</t>
  </si>
  <si>
    <r>
      <t xml:space="preserve">    </t>
    </r>
    <r>
      <rPr>
        <b/>
        <sz val="11"/>
        <rFont val="Arial Cyr"/>
        <family val="0"/>
      </rPr>
      <t>1 апреля</t>
    </r>
  </si>
  <si>
    <t>Общий рейтинг на 1 апреля</t>
  </si>
  <si>
    <t>сводная за апрель</t>
  </si>
  <si>
    <t>учеба  на 15 апреля</t>
  </si>
  <si>
    <t>Личный рейтинг на 15 апреля</t>
  </si>
  <si>
    <t>ПОСЕЩАЕМОСТЬ</t>
  </si>
  <si>
    <t>ФИО</t>
  </si>
  <si>
    <t>Январь</t>
  </si>
  <si>
    <t>Февраль</t>
  </si>
  <si>
    <t>Март</t>
  </si>
  <si>
    <t>Апрель</t>
  </si>
  <si>
    <t>Май</t>
  </si>
  <si>
    <t>Иностренный язык</t>
  </si>
  <si>
    <t>11Б класс</t>
  </si>
  <si>
    <t>сентябрь</t>
  </si>
  <si>
    <t>октябрь</t>
  </si>
  <si>
    <t>ноябрь</t>
  </si>
  <si>
    <t>декабрь</t>
  </si>
  <si>
    <t>личный</t>
  </si>
  <si>
    <t>11 Б класс</t>
  </si>
  <si>
    <t>сентябрь 2008 г.</t>
  </si>
  <si>
    <t>11 класс</t>
  </si>
  <si>
    <t>2008-2009 уч. год</t>
  </si>
  <si>
    <t>средн.</t>
  </si>
  <si>
    <t>Дежурство</t>
  </si>
  <si>
    <t>Инф. Технол.</t>
  </si>
  <si>
    <t>отсутствие учебных принадлежностей</t>
  </si>
  <si>
    <t>Нарушения дисциплины</t>
  </si>
  <si>
    <t>Сотовые телефоны</t>
  </si>
  <si>
    <t>(учеба)</t>
  </si>
  <si>
    <t>(посещаемость)</t>
  </si>
  <si>
    <t xml:space="preserve">                            БОНУСЫ</t>
  </si>
  <si>
    <t>Октябрь 2008 г.</t>
  </si>
  <si>
    <t>Дисциплина</t>
  </si>
  <si>
    <t>место</t>
  </si>
  <si>
    <t>проф-ориентация</t>
  </si>
  <si>
    <t>Инф. Технологии</t>
  </si>
  <si>
    <t>Ноябрь 2008г.   (учеба)</t>
  </si>
  <si>
    <t>Общий итог</t>
  </si>
  <si>
    <t>Личный рейтинг ( 1 полугодие)</t>
  </si>
  <si>
    <t xml:space="preserve">                         БОНУСЫ   ( 1 полугодие )</t>
  </si>
  <si>
    <t xml:space="preserve">                ШТРАФЫ ( 1 полугодие )</t>
  </si>
  <si>
    <t>КЛАСС</t>
  </si>
  <si>
    <t>классные дела</t>
  </si>
  <si>
    <t>подготовка к экзаменам</t>
  </si>
  <si>
    <t>спорт и физкультура</t>
  </si>
  <si>
    <t>дисциплина</t>
  </si>
  <si>
    <t>нарушения дисциплины</t>
  </si>
  <si>
    <t>дежурство</t>
  </si>
  <si>
    <t>на 5 февраля</t>
  </si>
  <si>
    <t>на 13 марта</t>
  </si>
  <si>
    <t>январь</t>
  </si>
  <si>
    <t>февраль</t>
  </si>
  <si>
    <t>Личный рейтинг ( 2 полугодие)</t>
  </si>
  <si>
    <t>март</t>
  </si>
  <si>
    <t>апрель</t>
  </si>
  <si>
    <t>май</t>
  </si>
  <si>
    <t>1 полуг.</t>
  </si>
  <si>
    <t>( посещаемость)</t>
  </si>
  <si>
    <t>Всего</t>
  </si>
  <si>
    <t>на 23 марта</t>
  </si>
  <si>
    <t>на 15 апреля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</si>
</sst>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8"/>
      <name val="Arial"/>
      <family val="2"/>
    </font>
    <font>
      <sz val="10"/>
      <color indexed="17"/>
      <name val="Arial Cyr"/>
      <family val="0"/>
    </font>
    <font>
      <sz val="10"/>
      <name val="Arial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0"/>
      <color indexed="53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color indexed="10"/>
      <name val="Arial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b/>
      <i/>
      <sz val="11"/>
      <name val="Arial Cyr"/>
      <family val="0"/>
    </font>
    <font>
      <sz val="10"/>
      <color indexed="11"/>
      <name val="Arial Cyr"/>
      <family val="0"/>
    </font>
    <font>
      <sz val="10"/>
      <color indexed="57"/>
      <name val="Arial Cyr"/>
      <family val="0"/>
    </font>
    <font>
      <sz val="10"/>
      <color indexed="10"/>
      <name val="Arial"/>
      <family val="0"/>
    </font>
    <font>
      <i/>
      <sz val="10"/>
      <name val="Arial Cyr"/>
      <family val="0"/>
    </font>
    <font>
      <i/>
      <sz val="11"/>
      <name val="Arial Cyr"/>
      <family val="0"/>
    </font>
    <font>
      <i/>
      <sz val="12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sz val="10"/>
      <color indexed="5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768">
    <xf numFmtId="0" fontId="0" fillId="0" borderId="0" xfId="0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21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10" xfId="0" applyNumberFormat="1" applyFont="1" applyBorder="1" applyAlignment="1" applyProtection="1">
      <alignment horizontal="center"/>
      <protection locked="0"/>
    </xf>
    <xf numFmtId="2" fontId="4" fillId="0" borderId="13" xfId="0" applyNumberFormat="1" applyFont="1" applyBorder="1" applyAlignment="1" applyProtection="1">
      <alignment horizontal="center"/>
      <protection locked="0"/>
    </xf>
    <xf numFmtId="2" fontId="4" fillId="0" borderId="22" xfId="0" applyNumberFormat="1" applyFont="1" applyBorder="1" applyAlignment="1" applyProtection="1">
      <alignment horizontal="center"/>
      <protection locked="0"/>
    </xf>
    <xf numFmtId="2" fontId="0" fillId="0" borderId="24" xfId="0" applyNumberFormat="1" applyBorder="1" applyAlignment="1" applyProtection="1">
      <alignment/>
      <protection locked="0"/>
    </xf>
    <xf numFmtId="0" fontId="0" fillId="0" borderId="0" xfId="0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3" xfId="0" applyBorder="1" applyAlignment="1">
      <alignment/>
    </xf>
    <xf numFmtId="0" fontId="4" fillId="0" borderId="21" xfId="0" applyFont="1" applyBorder="1" applyAlignment="1">
      <alignment/>
    </xf>
    <xf numFmtId="0" fontId="0" fillId="0" borderId="13" xfId="0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8" xfId="0" applyFont="1" applyBorder="1" applyAlignment="1">
      <alignment/>
    </xf>
    <xf numFmtId="0" fontId="0" fillId="0" borderId="32" xfId="0" applyBorder="1" applyAlignment="1">
      <alignment/>
    </xf>
    <xf numFmtId="0" fontId="6" fillId="0" borderId="21" xfId="0" applyNumberFormat="1" applyFont="1" applyFill="1" applyBorder="1" applyAlignment="1" applyProtection="1">
      <alignment horizontal="left" vertical="top"/>
      <protection locked="0"/>
    </xf>
    <xf numFmtId="0" fontId="0" fillId="0" borderId="33" xfId="0" applyBorder="1" applyAlignment="1">
      <alignment/>
    </xf>
    <xf numFmtId="0" fontId="7" fillId="0" borderId="0" xfId="0" applyFont="1" applyAlignment="1">
      <alignment/>
    </xf>
    <xf numFmtId="0" fontId="0" fillId="0" borderId="12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/>
      <protection locked="0"/>
    </xf>
    <xf numFmtId="2" fontId="4" fillId="0" borderId="35" xfId="0" applyNumberFormat="1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35" xfId="0" applyBorder="1" applyAlignment="1">
      <alignment/>
    </xf>
    <xf numFmtId="0" fontId="0" fillId="0" borderId="1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3" fillId="0" borderId="33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39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44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0" fillId="0" borderId="54" xfId="0" applyBorder="1" applyAlignment="1" applyProtection="1">
      <alignment/>
      <protection locked="0"/>
    </xf>
    <xf numFmtId="0" fontId="7" fillId="0" borderId="54" xfId="0" applyFont="1" applyBorder="1" applyAlignment="1" applyProtection="1">
      <alignment/>
      <protection locked="0"/>
    </xf>
    <xf numFmtId="0" fontId="0" fillId="0" borderId="55" xfId="0" applyBorder="1" applyAlignment="1">
      <alignment/>
    </xf>
    <xf numFmtId="0" fontId="6" fillId="0" borderId="29" xfId="0" applyNumberFormat="1" applyFont="1" applyFill="1" applyBorder="1" applyAlignment="1" applyProtection="1">
      <alignment horizontal="left" vertical="top"/>
      <protection locked="0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2" fontId="4" fillId="0" borderId="33" xfId="0" applyNumberFormat="1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/>
      <protection locked="0"/>
    </xf>
    <xf numFmtId="0" fontId="0" fillId="0" borderId="59" xfId="0" applyFont="1" applyBorder="1" applyAlignment="1" applyProtection="1">
      <alignment/>
      <protection locked="0"/>
    </xf>
    <xf numFmtId="2" fontId="4" fillId="0" borderId="60" xfId="0" applyNumberFormat="1" applyFont="1" applyBorder="1" applyAlignment="1" applyProtection="1">
      <alignment horizontal="center"/>
      <protection locked="0"/>
    </xf>
    <xf numFmtId="2" fontId="4" fillId="0" borderId="61" xfId="0" applyNumberFormat="1" applyFont="1" applyBorder="1" applyAlignment="1" applyProtection="1">
      <alignment horizontal="center"/>
      <protection locked="0"/>
    </xf>
    <xf numFmtId="2" fontId="0" fillId="0" borderId="43" xfId="0" applyNumberFormat="1" applyBorder="1" applyAlignment="1" applyProtection="1">
      <alignment/>
      <protection locked="0"/>
    </xf>
    <xf numFmtId="2" fontId="4" fillId="0" borderId="57" xfId="0" applyNumberFormat="1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/>
      <protection locked="0"/>
    </xf>
    <xf numFmtId="0" fontId="8" fillId="0" borderId="35" xfId="0" applyNumberFormat="1" applyFont="1" applyFill="1" applyBorder="1" applyAlignment="1" applyProtection="1">
      <alignment horizontal="left" vertical="top"/>
      <protection locked="0"/>
    </xf>
    <xf numFmtId="0" fontId="0" fillId="0" borderId="32" xfId="0" applyFont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>
      <alignment horizontal="left" vertical="top"/>
      <protection locked="0"/>
    </xf>
    <xf numFmtId="0" fontId="0" fillId="0" borderId="40" xfId="0" applyFont="1" applyBorder="1" applyAlignment="1" applyProtection="1">
      <alignment/>
      <protection locked="0"/>
    </xf>
    <xf numFmtId="0" fontId="0" fillId="0" borderId="41" xfId="0" applyFont="1" applyBorder="1" applyAlignment="1" applyProtection="1">
      <alignment/>
      <protection locked="0"/>
    </xf>
    <xf numFmtId="0" fontId="8" fillId="0" borderId="53" xfId="0" applyNumberFormat="1" applyFont="1" applyFill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/>
      <protection locked="0"/>
    </xf>
    <xf numFmtId="0" fontId="8" fillId="0" borderId="62" xfId="0" applyNumberFormat="1" applyFont="1" applyFill="1" applyBorder="1" applyAlignment="1" applyProtection="1">
      <alignment horizontal="left" vertical="top"/>
      <protection locked="0"/>
    </xf>
    <xf numFmtId="0" fontId="8" fillId="0" borderId="40" xfId="0" applyNumberFormat="1" applyFont="1" applyFill="1" applyBorder="1" applyAlignment="1" applyProtection="1">
      <alignment horizontal="left" vertical="top"/>
      <protection locked="0"/>
    </xf>
    <xf numFmtId="0" fontId="8" fillId="0" borderId="63" xfId="0" applyNumberFormat="1" applyFont="1" applyFill="1" applyBorder="1" applyAlignment="1" applyProtection="1">
      <alignment horizontal="left" vertical="top"/>
      <protection locked="0"/>
    </xf>
    <xf numFmtId="0" fontId="0" fillId="0" borderId="64" xfId="0" applyBorder="1" applyAlignment="1">
      <alignment/>
    </xf>
    <xf numFmtId="0" fontId="0" fillId="0" borderId="30" xfId="0" applyBorder="1" applyAlignment="1">
      <alignment/>
    </xf>
    <xf numFmtId="0" fontId="0" fillId="0" borderId="21" xfId="0" applyBorder="1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65" xfId="0" applyBorder="1" applyAlignment="1">
      <alignment/>
    </xf>
    <xf numFmtId="0" fontId="0" fillId="0" borderId="0" xfId="0" applyFont="1" applyAlignment="1">
      <alignment/>
    </xf>
    <xf numFmtId="0" fontId="0" fillId="0" borderId="66" xfId="0" applyBorder="1" applyAlignment="1">
      <alignment/>
    </xf>
    <xf numFmtId="0" fontId="0" fillId="0" borderId="34" xfId="0" applyBorder="1" applyAlignment="1">
      <alignment/>
    </xf>
    <xf numFmtId="0" fontId="8" fillId="0" borderId="60" xfId="0" applyNumberFormat="1" applyFont="1" applyFill="1" applyBorder="1" applyAlignment="1" applyProtection="1">
      <alignment horizontal="left" vertical="top"/>
      <protection locked="0"/>
    </xf>
    <xf numFmtId="0" fontId="0" fillId="0" borderId="67" xfId="0" applyBorder="1" applyAlignment="1">
      <alignment/>
    </xf>
    <xf numFmtId="0" fontId="4" fillId="0" borderId="62" xfId="0" applyFont="1" applyBorder="1" applyAlignment="1">
      <alignment/>
    </xf>
    <xf numFmtId="0" fontId="4" fillId="0" borderId="35" xfId="0" applyFont="1" applyBorder="1" applyAlignment="1">
      <alignment/>
    </xf>
    <xf numFmtId="0" fontId="12" fillId="0" borderId="15" xfId="0" applyFont="1" applyBorder="1" applyAlignment="1" applyProtection="1">
      <alignment/>
      <protection locked="0"/>
    </xf>
    <xf numFmtId="0" fontId="12" fillId="0" borderId="15" xfId="0" applyFont="1" applyFill="1" applyBorder="1" applyAlignment="1" applyProtection="1">
      <alignment/>
      <protection locked="0"/>
    </xf>
    <xf numFmtId="0" fontId="12" fillId="0" borderId="23" xfId="0" applyFont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/>
      <protection locked="0"/>
    </xf>
    <xf numFmtId="0" fontId="12" fillId="0" borderId="39" xfId="0" applyFont="1" applyBorder="1" applyAlignment="1" applyProtection="1">
      <alignment/>
      <protection locked="0"/>
    </xf>
    <xf numFmtId="0" fontId="0" fillId="0" borderId="62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4" fillId="0" borderId="41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59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57" xfId="0" applyFont="1" applyBorder="1" applyAlignment="1">
      <alignment/>
    </xf>
    <xf numFmtId="0" fontId="0" fillId="0" borderId="53" xfId="0" applyBorder="1" applyAlignment="1">
      <alignment/>
    </xf>
    <xf numFmtId="0" fontId="0" fillId="0" borderId="35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60" xfId="0" applyFont="1" applyBorder="1" applyAlignment="1" applyProtection="1">
      <alignment/>
      <protection locked="0"/>
    </xf>
    <xf numFmtId="0" fontId="0" fillId="0" borderId="70" xfId="0" applyBorder="1" applyAlignment="1">
      <alignment/>
    </xf>
    <xf numFmtId="2" fontId="13" fillId="0" borderId="0" xfId="0" applyNumberFormat="1" applyFont="1" applyAlignment="1" applyProtection="1">
      <alignment/>
      <protection locked="0"/>
    </xf>
    <xf numFmtId="0" fontId="4" fillId="0" borderId="55" xfId="0" applyFont="1" applyBorder="1" applyAlignment="1">
      <alignment/>
    </xf>
    <xf numFmtId="0" fontId="0" fillId="0" borderId="71" xfId="0" applyBorder="1" applyAlignment="1">
      <alignment/>
    </xf>
    <xf numFmtId="0" fontId="9" fillId="0" borderId="0" xfId="0" applyFont="1" applyBorder="1" applyAlignment="1">
      <alignment horizontal="center" textRotation="90"/>
    </xf>
    <xf numFmtId="0" fontId="10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40" xfId="0" applyFont="1" applyBorder="1" applyAlignment="1">
      <alignment/>
    </xf>
    <xf numFmtId="0" fontId="13" fillId="0" borderId="32" xfId="0" applyFont="1" applyBorder="1" applyAlignment="1">
      <alignment/>
    </xf>
    <xf numFmtId="0" fontId="15" fillId="0" borderId="22" xfId="0" applyFont="1" applyBorder="1" applyAlignment="1" applyProtection="1">
      <alignment/>
      <protection locked="0"/>
    </xf>
    <xf numFmtId="0" fontId="15" fillId="0" borderId="23" xfId="0" applyFont="1" applyBorder="1" applyAlignment="1" applyProtection="1">
      <alignment/>
      <protection locked="0"/>
    </xf>
    <xf numFmtId="0" fontId="15" fillId="0" borderId="23" xfId="0" applyFont="1" applyFill="1" applyBorder="1" applyAlignment="1" applyProtection="1">
      <alignment/>
      <protection locked="0"/>
    </xf>
    <xf numFmtId="0" fontId="15" fillId="0" borderId="15" xfId="0" applyFont="1" applyBorder="1" applyAlignment="1" applyProtection="1">
      <alignment/>
      <protection locked="0"/>
    </xf>
    <xf numFmtId="0" fontId="15" fillId="0" borderId="39" xfId="0" applyFont="1" applyBorder="1" applyAlignment="1" applyProtection="1">
      <alignment/>
      <protection locked="0"/>
    </xf>
    <xf numFmtId="0" fontId="15" fillId="0" borderId="12" xfId="0" applyFont="1" applyBorder="1" applyAlignment="1" applyProtection="1">
      <alignment/>
      <protection locked="0"/>
    </xf>
    <xf numFmtId="0" fontId="15" fillId="0" borderId="34" xfId="0" applyFont="1" applyBorder="1" applyAlignment="1" applyProtection="1">
      <alignment/>
      <protection locked="0"/>
    </xf>
    <xf numFmtId="0" fontId="15" fillId="0" borderId="59" xfId="0" applyFont="1" applyBorder="1" applyAlignment="1" applyProtection="1">
      <alignment/>
      <protection locked="0"/>
    </xf>
    <xf numFmtId="0" fontId="15" fillId="0" borderId="54" xfId="0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2" fontId="15" fillId="0" borderId="0" xfId="0" applyNumberFormat="1" applyFont="1" applyAlignment="1" applyProtection="1">
      <alignment/>
      <protection locked="0"/>
    </xf>
    <xf numFmtId="0" fontId="0" fillId="0" borderId="39" xfId="0" applyFont="1" applyBorder="1" applyAlignment="1" applyProtection="1">
      <alignment/>
      <protection locked="0"/>
    </xf>
    <xf numFmtId="0" fontId="0" fillId="0" borderId="66" xfId="0" applyFont="1" applyBorder="1" applyAlignment="1" applyProtection="1">
      <alignment/>
      <protection locked="0"/>
    </xf>
    <xf numFmtId="0" fontId="0" fillId="0" borderId="54" xfId="0" applyFont="1" applyBorder="1" applyAlignment="1" applyProtection="1">
      <alignment/>
      <protection locked="0"/>
    </xf>
    <xf numFmtId="0" fontId="0" fillId="0" borderId="56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34" xfId="0" applyFont="1" applyBorder="1" applyAlignment="1" applyProtection="1">
      <alignment/>
      <protection locked="0"/>
    </xf>
    <xf numFmtId="0" fontId="0" fillId="0" borderId="59" xfId="0" applyFont="1" applyBorder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3" xfId="0" applyFont="1" applyBorder="1" applyAlignment="1">
      <alignment/>
    </xf>
    <xf numFmtId="0" fontId="16" fillId="0" borderId="0" xfId="0" applyFont="1" applyAlignment="1">
      <alignment/>
    </xf>
    <xf numFmtId="2" fontId="0" fillId="0" borderId="0" xfId="0" applyNumberFormat="1" applyFont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0" fontId="0" fillId="0" borderId="29" xfId="0" applyBorder="1" applyAlignment="1">
      <alignment/>
    </xf>
    <xf numFmtId="2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66" xfId="0" applyFont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54" xfId="0" applyFont="1" applyBorder="1" applyAlignment="1" applyProtection="1">
      <alignment/>
      <protection locked="0"/>
    </xf>
    <xf numFmtId="0" fontId="0" fillId="0" borderId="39" xfId="0" applyFont="1" applyBorder="1" applyAlignment="1" applyProtection="1">
      <alignment/>
      <protection locked="0"/>
    </xf>
    <xf numFmtId="2" fontId="0" fillId="0" borderId="62" xfId="0" applyNumberFormat="1" applyFont="1" applyBorder="1" applyAlignment="1" applyProtection="1">
      <alignment wrapText="1"/>
      <protection locked="0"/>
    </xf>
    <xf numFmtId="2" fontId="0" fillId="0" borderId="35" xfId="0" applyNumberFormat="1" applyFont="1" applyBorder="1" applyAlignment="1" applyProtection="1">
      <alignment/>
      <protection locked="0"/>
    </xf>
    <xf numFmtId="0" fontId="0" fillId="0" borderId="56" xfId="0" applyFont="1" applyBorder="1" applyAlignment="1" applyProtection="1">
      <alignment/>
      <protection locked="0"/>
    </xf>
    <xf numFmtId="2" fontId="0" fillId="0" borderId="70" xfId="0" applyNumberFormat="1" applyFont="1" applyBorder="1" applyAlignment="1" applyProtection="1">
      <alignment wrapText="1"/>
      <protection locked="0"/>
    </xf>
    <xf numFmtId="2" fontId="0" fillId="0" borderId="45" xfId="0" applyNumberFormat="1" applyFont="1" applyBorder="1" applyAlignment="1" applyProtection="1">
      <alignment/>
      <protection locked="0"/>
    </xf>
    <xf numFmtId="2" fontId="0" fillId="0" borderId="41" xfId="0" applyNumberFormat="1" applyFont="1" applyBorder="1" applyAlignment="1" applyProtection="1">
      <alignment wrapText="1"/>
      <protection locked="0"/>
    </xf>
    <xf numFmtId="2" fontId="0" fillId="0" borderId="33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20" xfId="0" applyFont="1" applyBorder="1" applyAlignment="1" applyProtection="1">
      <alignment/>
      <protection locked="0"/>
    </xf>
    <xf numFmtId="0" fontId="15" fillId="0" borderId="69" xfId="0" applyFont="1" applyBorder="1" applyAlignment="1" applyProtection="1">
      <alignment/>
      <protection locked="0"/>
    </xf>
    <xf numFmtId="0" fontId="15" fillId="0" borderId="74" xfId="0" applyFont="1" applyBorder="1" applyAlignment="1" applyProtection="1">
      <alignment/>
      <protection locked="0"/>
    </xf>
    <xf numFmtId="0" fontId="15" fillId="0" borderId="17" xfId="0" applyFont="1" applyBorder="1" applyAlignment="1" applyProtection="1">
      <alignment/>
      <protection locked="0"/>
    </xf>
    <xf numFmtId="0" fontId="15" fillId="0" borderId="17" xfId="0" applyFont="1" applyFill="1" applyBorder="1" applyAlignment="1" applyProtection="1">
      <alignment/>
      <protection locked="0"/>
    </xf>
    <xf numFmtId="0" fontId="15" fillId="0" borderId="47" xfId="0" applyFont="1" applyBorder="1" applyAlignment="1" applyProtection="1">
      <alignment/>
      <protection locked="0"/>
    </xf>
    <xf numFmtId="0" fontId="0" fillId="0" borderId="69" xfId="0" applyFont="1" applyBorder="1" applyAlignment="1" applyProtection="1">
      <alignment/>
      <protection locked="0"/>
    </xf>
    <xf numFmtId="0" fontId="15" fillId="0" borderId="20" xfId="0" applyFont="1" applyBorder="1" applyAlignment="1" applyProtection="1">
      <alignment/>
      <protection locked="0"/>
    </xf>
    <xf numFmtId="0" fontId="15" fillId="0" borderId="68" xfId="0" applyFont="1" applyBorder="1" applyAlignment="1" applyProtection="1">
      <alignment/>
      <protection locked="0"/>
    </xf>
    <xf numFmtId="0" fontId="0" fillId="0" borderId="75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56" xfId="0" applyBorder="1" applyAlignment="1" applyProtection="1">
      <alignment/>
      <protection locked="0"/>
    </xf>
    <xf numFmtId="0" fontId="0" fillId="0" borderId="57" xfId="0" applyBorder="1" applyAlignment="1" applyProtection="1">
      <alignment/>
      <protection locked="0"/>
    </xf>
    <xf numFmtId="0" fontId="7" fillId="0" borderId="56" xfId="0" applyFont="1" applyBorder="1" applyAlignment="1" applyProtection="1">
      <alignment/>
      <protection locked="0"/>
    </xf>
    <xf numFmtId="0" fontId="0" fillId="0" borderId="41" xfId="0" applyBorder="1" applyAlignment="1">
      <alignment horizontal="center"/>
    </xf>
    <xf numFmtId="0" fontId="7" fillId="0" borderId="12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61" xfId="0" applyFont="1" applyBorder="1" applyAlignment="1" applyProtection="1">
      <alignment/>
      <protection locked="0"/>
    </xf>
    <xf numFmtId="0" fontId="0" fillId="0" borderId="57" xfId="0" applyFont="1" applyBorder="1" applyAlignment="1" applyProtection="1">
      <alignment/>
      <protection locked="0"/>
    </xf>
    <xf numFmtId="0" fontId="0" fillId="0" borderId="76" xfId="0" applyFont="1" applyBorder="1" applyAlignment="1" applyProtection="1">
      <alignment/>
      <protection locked="0"/>
    </xf>
    <xf numFmtId="2" fontId="0" fillId="0" borderId="39" xfId="0" applyNumberFormat="1" applyFont="1" applyBorder="1" applyAlignment="1" applyProtection="1">
      <alignment/>
      <protection locked="0"/>
    </xf>
    <xf numFmtId="2" fontId="0" fillId="0" borderId="54" xfId="0" applyNumberFormat="1" applyFont="1" applyBorder="1" applyAlignment="1" applyProtection="1">
      <alignment/>
      <protection locked="0"/>
    </xf>
    <xf numFmtId="0" fontId="0" fillId="0" borderId="57" xfId="0" applyFont="1" applyBorder="1" applyAlignment="1" applyProtection="1">
      <alignment/>
      <protection locked="0"/>
    </xf>
    <xf numFmtId="2" fontId="0" fillId="0" borderId="37" xfId="0" applyNumberFormat="1" applyFont="1" applyBorder="1" applyAlignment="1" applyProtection="1">
      <alignment wrapText="1"/>
      <protection locked="0"/>
    </xf>
    <xf numFmtId="2" fontId="0" fillId="0" borderId="38" xfId="0" applyNumberFormat="1" applyFont="1" applyBorder="1" applyAlignment="1" applyProtection="1">
      <alignment wrapText="1"/>
      <protection locked="0"/>
    </xf>
    <xf numFmtId="2" fontId="14" fillId="0" borderId="21" xfId="0" applyNumberFormat="1" applyFont="1" applyBorder="1" applyAlignment="1" applyProtection="1">
      <alignment horizontal="center"/>
      <protection locked="0"/>
    </xf>
    <xf numFmtId="2" fontId="14" fillId="0" borderId="53" xfId="0" applyNumberFormat="1" applyFont="1" applyBorder="1" applyAlignment="1" applyProtection="1">
      <alignment/>
      <protection locked="0"/>
    </xf>
    <xf numFmtId="2" fontId="14" fillId="0" borderId="0" xfId="0" applyNumberFormat="1" applyFont="1" applyBorder="1" applyAlignment="1">
      <alignment/>
    </xf>
    <xf numFmtId="2" fontId="0" fillId="0" borderId="33" xfId="0" applyNumberFormat="1" applyBorder="1" applyAlignment="1" applyProtection="1">
      <alignment/>
      <protection locked="0"/>
    </xf>
    <xf numFmtId="2" fontId="0" fillId="0" borderId="35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16" fillId="0" borderId="2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54" xfId="0" applyBorder="1" applyAlignment="1">
      <alignment/>
    </xf>
    <xf numFmtId="0" fontId="16" fillId="0" borderId="0" xfId="0" applyFont="1" applyBorder="1" applyAlignment="1">
      <alignment/>
    </xf>
    <xf numFmtId="0" fontId="0" fillId="0" borderId="24" xfId="0" applyBorder="1" applyAlignment="1">
      <alignment/>
    </xf>
    <xf numFmtId="2" fontId="0" fillId="0" borderId="62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0" fillId="0" borderId="58" xfId="0" applyNumberFormat="1" applyBorder="1" applyAlignment="1">
      <alignment/>
    </xf>
    <xf numFmtId="2" fontId="0" fillId="0" borderId="55" xfId="0" applyNumberFormat="1" applyBorder="1" applyAlignment="1">
      <alignment/>
    </xf>
    <xf numFmtId="0" fontId="14" fillId="0" borderId="21" xfId="0" applyFont="1" applyBorder="1" applyAlignment="1">
      <alignment/>
    </xf>
    <xf numFmtId="2" fontId="4" fillId="0" borderId="35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33" xfId="0" applyNumberFormat="1" applyFont="1" applyBorder="1" applyAlignment="1">
      <alignment/>
    </xf>
    <xf numFmtId="2" fontId="14" fillId="0" borderId="53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14" fillId="0" borderId="21" xfId="0" applyNumberFormat="1" applyFont="1" applyBorder="1" applyAlignment="1">
      <alignment/>
    </xf>
    <xf numFmtId="2" fontId="0" fillId="0" borderId="40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0" fillId="0" borderId="77" xfId="0" applyBorder="1" applyAlignment="1">
      <alignment/>
    </xf>
    <xf numFmtId="0" fontId="14" fillId="0" borderId="29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8" xfId="0" applyFont="1" applyBorder="1" applyAlignment="1">
      <alignment/>
    </xf>
    <xf numFmtId="2" fontId="14" fillId="0" borderId="21" xfId="0" applyNumberFormat="1" applyFont="1" applyFill="1" applyBorder="1" applyAlignment="1">
      <alignment/>
    </xf>
    <xf numFmtId="2" fontId="0" fillId="0" borderId="32" xfId="0" applyNumberFormat="1" applyFont="1" applyBorder="1" applyAlignment="1">
      <alignment/>
    </xf>
    <xf numFmtId="169" fontId="0" fillId="0" borderId="10" xfId="0" applyNumberFormat="1" applyBorder="1" applyAlignment="1">
      <alignment/>
    </xf>
    <xf numFmtId="169" fontId="14" fillId="0" borderId="29" xfId="0" applyNumberFormat="1" applyFont="1" applyBorder="1" applyAlignment="1">
      <alignment/>
    </xf>
    <xf numFmtId="169" fontId="14" fillId="0" borderId="21" xfId="0" applyNumberFormat="1" applyFont="1" applyBorder="1" applyAlignment="1">
      <alignment/>
    </xf>
    <xf numFmtId="0" fontId="9" fillId="0" borderId="0" xfId="0" applyFont="1" applyAlignment="1">
      <alignment/>
    </xf>
    <xf numFmtId="169" fontId="0" fillId="0" borderId="40" xfId="0" applyNumberFormat="1" applyBorder="1" applyAlignment="1">
      <alignment/>
    </xf>
    <xf numFmtId="2" fontId="0" fillId="0" borderId="36" xfId="0" applyNumberFormat="1" applyBorder="1" applyAlignment="1">
      <alignment/>
    </xf>
    <xf numFmtId="169" fontId="0" fillId="0" borderId="32" xfId="0" applyNumberFormat="1" applyBorder="1" applyAlignment="1">
      <alignment/>
    </xf>
    <xf numFmtId="169" fontId="0" fillId="0" borderId="13" xfId="0" applyNumberFormat="1" applyBorder="1" applyAlignment="1">
      <alignment/>
    </xf>
    <xf numFmtId="2" fontId="0" fillId="0" borderId="37" xfId="0" applyNumberFormat="1" applyBorder="1" applyAlignment="1">
      <alignment/>
    </xf>
    <xf numFmtId="169" fontId="0" fillId="0" borderId="55" xfId="0" applyNumberFormat="1" applyBorder="1" applyAlignment="1">
      <alignment/>
    </xf>
    <xf numFmtId="169" fontId="0" fillId="0" borderId="58" xfId="0" applyNumberFormat="1" applyBorder="1" applyAlignment="1">
      <alignment/>
    </xf>
    <xf numFmtId="2" fontId="0" fillId="0" borderId="78" xfId="0" applyNumberFormat="1" applyBorder="1" applyAlignment="1">
      <alignment/>
    </xf>
    <xf numFmtId="169" fontId="16" fillId="0" borderId="28" xfId="0" applyNumberFormat="1" applyFont="1" applyBorder="1" applyAlignment="1">
      <alignment/>
    </xf>
    <xf numFmtId="169" fontId="16" fillId="0" borderId="21" xfId="0" applyNumberFormat="1" applyFont="1" applyBorder="1" applyAlignment="1">
      <alignment/>
    </xf>
    <xf numFmtId="2" fontId="16" fillId="0" borderId="64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0" fontId="14" fillId="0" borderId="0" xfId="0" applyFont="1" applyFill="1" applyBorder="1" applyAlignment="1">
      <alignment/>
    </xf>
    <xf numFmtId="0" fontId="13" fillId="0" borderId="55" xfId="0" applyFont="1" applyBorder="1" applyAlignment="1">
      <alignment/>
    </xf>
    <xf numFmtId="169" fontId="0" fillId="0" borderId="60" xfId="0" applyNumberFormat="1" applyBorder="1" applyAlignment="1">
      <alignment/>
    </xf>
    <xf numFmtId="0" fontId="13" fillId="0" borderId="29" xfId="0" applyFont="1" applyBorder="1" applyAlignment="1">
      <alignment/>
    </xf>
    <xf numFmtId="0" fontId="13" fillId="0" borderId="21" xfId="0" applyFont="1" applyBorder="1" applyAlignment="1">
      <alignment/>
    </xf>
    <xf numFmtId="0" fontId="0" fillId="0" borderId="23" xfId="0" applyFont="1" applyBorder="1" applyAlignment="1" applyProtection="1">
      <alignment horizontal="left"/>
      <protection locked="0"/>
    </xf>
    <xf numFmtId="2" fontId="14" fillId="0" borderId="62" xfId="0" applyNumberFormat="1" applyFont="1" applyBorder="1" applyAlignment="1">
      <alignment/>
    </xf>
    <xf numFmtId="2" fontId="14" fillId="0" borderId="32" xfId="0" applyNumberFormat="1" applyFont="1" applyBorder="1" applyAlignment="1">
      <alignment/>
    </xf>
    <xf numFmtId="2" fontId="14" fillId="0" borderId="55" xfId="0" applyNumberFormat="1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54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0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4" fillId="0" borderId="0" xfId="0" applyFont="1" applyAlignment="1">
      <alignment horizontal="center"/>
    </xf>
    <xf numFmtId="2" fontId="16" fillId="0" borderId="21" xfId="0" applyNumberFormat="1" applyFont="1" applyFill="1" applyBorder="1" applyAlignment="1">
      <alignment horizontal="center"/>
    </xf>
    <xf numFmtId="2" fontId="14" fillId="0" borderId="32" xfId="0" applyNumberFormat="1" applyFont="1" applyBorder="1" applyAlignment="1">
      <alignment horizontal="center"/>
    </xf>
    <xf numFmtId="2" fontId="14" fillId="0" borderId="41" xfId="0" applyNumberFormat="1" applyFont="1" applyBorder="1" applyAlignment="1">
      <alignment horizontal="center"/>
    </xf>
    <xf numFmtId="0" fontId="14" fillId="0" borderId="21" xfId="0" applyFont="1" applyBorder="1" applyAlignment="1">
      <alignment/>
    </xf>
    <xf numFmtId="2" fontId="14" fillId="0" borderId="62" xfId="0" applyNumberFormat="1" applyFont="1" applyBorder="1" applyAlignment="1">
      <alignment horizontal="center"/>
    </xf>
    <xf numFmtId="2" fontId="14" fillId="0" borderId="55" xfId="0" applyNumberFormat="1" applyFont="1" applyBorder="1" applyAlignment="1">
      <alignment horizontal="center"/>
    </xf>
    <xf numFmtId="2" fontId="16" fillId="0" borderId="21" xfId="0" applyNumberFormat="1" applyFont="1" applyBorder="1" applyAlignment="1">
      <alignment horizontal="center"/>
    </xf>
    <xf numFmtId="2" fontId="14" fillId="0" borderId="35" xfId="0" applyNumberFormat="1" applyFont="1" applyBorder="1" applyAlignment="1">
      <alignment horizontal="center"/>
    </xf>
    <xf numFmtId="2" fontId="14" fillId="0" borderId="13" xfId="0" applyNumberFormat="1" applyFont="1" applyBorder="1" applyAlignment="1">
      <alignment horizontal="center"/>
    </xf>
    <xf numFmtId="2" fontId="14" fillId="0" borderId="58" xfId="0" applyNumberFormat="1" applyFont="1" applyBorder="1" applyAlignment="1">
      <alignment horizontal="center"/>
    </xf>
    <xf numFmtId="2" fontId="0" fillId="0" borderId="62" xfId="0" applyNumberFormat="1" applyFont="1" applyBorder="1" applyAlignment="1">
      <alignment/>
    </xf>
    <xf numFmtId="2" fontId="0" fillId="0" borderId="32" xfId="0" applyNumberFormat="1" applyFont="1" applyBorder="1" applyAlignment="1">
      <alignment/>
    </xf>
    <xf numFmtId="2" fontId="0" fillId="0" borderId="5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6" xfId="0" applyBorder="1" applyAlignment="1">
      <alignment horizontal="center"/>
    </xf>
    <xf numFmtId="0" fontId="14" fillId="0" borderId="21" xfId="0" applyFont="1" applyBorder="1" applyAlignment="1">
      <alignment horizontal="center"/>
    </xf>
    <xf numFmtId="2" fontId="16" fillId="0" borderId="28" xfId="0" applyNumberFormat="1" applyFont="1" applyFill="1" applyBorder="1" applyAlignment="1">
      <alignment horizontal="center"/>
    </xf>
    <xf numFmtId="0" fontId="0" fillId="0" borderId="58" xfId="0" applyFont="1" applyBorder="1" applyAlignment="1" applyProtection="1">
      <alignment/>
      <protection locked="0"/>
    </xf>
    <xf numFmtId="0" fontId="0" fillId="0" borderId="77" xfId="0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0" fillId="0" borderId="31" xfId="0" applyBorder="1" applyAlignment="1">
      <alignment horizontal="center"/>
    </xf>
    <xf numFmtId="2" fontId="0" fillId="0" borderId="41" xfId="0" applyNumberFormat="1" applyFont="1" applyBorder="1" applyAlignment="1">
      <alignment/>
    </xf>
    <xf numFmtId="2" fontId="16" fillId="0" borderId="29" xfId="0" applyNumberFormat="1" applyFont="1" applyFill="1" applyBorder="1" applyAlignment="1">
      <alignment/>
    </xf>
    <xf numFmtId="0" fontId="6" fillId="0" borderId="21" xfId="0" applyFont="1" applyFill="1" applyBorder="1" applyAlignment="1" applyProtection="1">
      <alignment horizontal="left" vertical="top"/>
      <protection locked="0"/>
    </xf>
    <xf numFmtId="0" fontId="8" fillId="0" borderId="35" xfId="0" applyFont="1" applyFill="1" applyBorder="1" applyAlignment="1" applyProtection="1">
      <alignment horizontal="left" vertical="top"/>
      <protection locked="0"/>
    </xf>
    <xf numFmtId="0" fontId="8" fillId="0" borderId="10" xfId="0" applyFont="1" applyFill="1" applyBorder="1" applyAlignment="1" applyProtection="1">
      <alignment horizontal="left" vertical="top"/>
      <protection locked="0"/>
    </xf>
    <xf numFmtId="0" fontId="8" fillId="0" borderId="53" xfId="0" applyFont="1" applyFill="1" applyBorder="1" applyAlignment="1" applyProtection="1">
      <alignment horizontal="left" vertical="top"/>
      <protection locked="0"/>
    </xf>
    <xf numFmtId="2" fontId="0" fillId="0" borderId="40" xfId="0" applyNumberFormat="1" applyBorder="1" applyAlignment="1">
      <alignment horizontal="center"/>
    </xf>
    <xf numFmtId="0" fontId="16" fillId="0" borderId="45" xfId="0" applyFont="1" applyFill="1" applyBorder="1" applyAlignment="1">
      <alignment/>
    </xf>
    <xf numFmtId="0" fontId="16" fillId="0" borderId="35" xfId="0" applyFont="1" applyBorder="1" applyAlignment="1" applyProtection="1">
      <alignment horizontal="center"/>
      <protection locked="0"/>
    </xf>
    <xf numFmtId="0" fontId="16" fillId="0" borderId="13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16" fillId="0" borderId="60" xfId="0" applyFont="1" applyBorder="1" applyAlignment="1" applyProtection="1">
      <alignment horizontal="center"/>
      <protection locked="0"/>
    </xf>
    <xf numFmtId="0" fontId="16" fillId="0" borderId="33" xfId="0" applyFont="1" applyBorder="1" applyAlignment="1" applyProtection="1">
      <alignment horizontal="center"/>
      <protection locked="0"/>
    </xf>
    <xf numFmtId="2" fontId="14" fillId="0" borderId="33" xfId="0" applyNumberFormat="1" applyFont="1" applyBorder="1" applyAlignment="1">
      <alignment horizontal="center"/>
    </xf>
    <xf numFmtId="9" fontId="16" fillId="0" borderId="21" xfId="0" applyNumberFormat="1" applyFont="1" applyBorder="1" applyAlignment="1">
      <alignment horizontal="center"/>
    </xf>
    <xf numFmtId="0" fontId="14" fillId="0" borderId="21" xfId="0" applyFont="1" applyBorder="1" applyAlignment="1" applyProtection="1">
      <alignment horizontal="center" wrapText="1"/>
      <protection locked="0"/>
    </xf>
    <xf numFmtId="0" fontId="18" fillId="0" borderId="21" xfId="0" applyFont="1" applyFill="1" applyBorder="1" applyAlignment="1" applyProtection="1">
      <alignment horizontal="left" vertical="top"/>
      <protection locked="0"/>
    </xf>
    <xf numFmtId="2" fontId="0" fillId="0" borderId="32" xfId="0" applyNumberFormat="1" applyFon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169" fontId="0" fillId="0" borderId="60" xfId="0" applyNumberFormat="1" applyBorder="1" applyAlignment="1">
      <alignment horizontal="center"/>
    </xf>
    <xf numFmtId="2" fontId="14" fillId="0" borderId="21" xfId="0" applyNumberFormat="1" applyFont="1" applyFill="1" applyBorder="1" applyAlignment="1">
      <alignment horizontal="center"/>
    </xf>
    <xf numFmtId="169" fontId="14" fillId="0" borderId="29" xfId="0" applyNumberFormat="1" applyFont="1" applyBorder="1" applyAlignment="1">
      <alignment horizontal="center"/>
    </xf>
    <xf numFmtId="169" fontId="14" fillId="0" borderId="21" xfId="0" applyNumberFormat="1" applyFont="1" applyBorder="1" applyAlignment="1">
      <alignment horizontal="center"/>
    </xf>
    <xf numFmtId="2" fontId="14" fillId="0" borderId="35" xfId="0" applyNumberFormat="1" applyFont="1" applyBorder="1" applyAlignment="1">
      <alignment/>
    </xf>
    <xf numFmtId="0" fontId="15" fillId="0" borderId="57" xfId="0" applyFont="1" applyBorder="1" applyAlignment="1" applyProtection="1">
      <alignment/>
      <protection locked="0"/>
    </xf>
    <xf numFmtId="0" fontId="0" fillId="0" borderId="51" xfId="0" applyFont="1" applyBorder="1" applyAlignment="1">
      <alignment/>
    </xf>
    <xf numFmtId="169" fontId="0" fillId="0" borderId="0" xfId="0" applyNumberFormat="1" applyAlignment="1">
      <alignment/>
    </xf>
    <xf numFmtId="2" fontId="0" fillId="0" borderId="25" xfId="0" applyNumberFormat="1" applyFont="1" applyBorder="1" applyAlignment="1">
      <alignment/>
    </xf>
    <xf numFmtId="2" fontId="0" fillId="0" borderId="66" xfId="0" applyNumberFormat="1" applyFont="1" applyBorder="1" applyAlignment="1">
      <alignment/>
    </xf>
    <xf numFmtId="2" fontId="0" fillId="0" borderId="26" xfId="0" applyNumberFormat="1" applyFont="1" applyBorder="1" applyAlignment="1">
      <alignment/>
    </xf>
    <xf numFmtId="0" fontId="14" fillId="0" borderId="45" xfId="0" applyFont="1" applyBorder="1" applyAlignment="1">
      <alignment/>
    </xf>
    <xf numFmtId="2" fontId="14" fillId="0" borderId="21" xfId="0" applyNumberFormat="1" applyFon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2" fontId="14" fillId="0" borderId="24" xfId="0" applyNumberFormat="1" applyFont="1" applyBorder="1" applyAlignment="1">
      <alignment horizontal="center"/>
    </xf>
    <xf numFmtId="2" fontId="14" fillId="0" borderId="37" xfId="0" applyNumberFormat="1" applyFont="1" applyBorder="1" applyAlignment="1">
      <alignment horizontal="center"/>
    </xf>
    <xf numFmtId="2" fontId="14" fillId="0" borderId="52" xfId="0" applyNumberFormat="1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23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2" fontId="14" fillId="0" borderId="71" xfId="0" applyNumberFormat="1" applyFont="1" applyBorder="1" applyAlignment="1">
      <alignment horizontal="center"/>
    </xf>
    <xf numFmtId="2" fontId="14" fillId="0" borderId="25" xfId="0" applyNumberFormat="1" applyFont="1" applyBorder="1" applyAlignment="1">
      <alignment horizontal="center"/>
    </xf>
    <xf numFmtId="2" fontId="14" fillId="0" borderId="44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33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35" xfId="0" applyBorder="1" applyAlignment="1">
      <alignment/>
    </xf>
    <xf numFmtId="4" fontId="14" fillId="0" borderId="21" xfId="0" applyNumberFormat="1" applyFont="1" applyBorder="1" applyAlignment="1">
      <alignment horizontal="center"/>
    </xf>
    <xf numFmtId="0" fontId="15" fillId="0" borderId="56" xfId="0" applyFont="1" applyBorder="1" applyAlignment="1" applyProtection="1">
      <alignment/>
      <protection locked="0"/>
    </xf>
    <xf numFmtId="0" fontId="0" fillId="0" borderId="63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60" xfId="0" applyBorder="1" applyAlignment="1">
      <alignment/>
    </xf>
    <xf numFmtId="0" fontId="0" fillId="0" borderId="33" xfId="0" applyBorder="1" applyAlignment="1">
      <alignment/>
    </xf>
    <xf numFmtId="0" fontId="0" fillId="0" borderId="55" xfId="0" applyFont="1" applyBorder="1" applyAlignment="1" applyProtection="1">
      <alignment/>
      <protection locked="0"/>
    </xf>
    <xf numFmtId="2" fontId="0" fillId="0" borderId="80" xfId="0" applyNumberFormat="1" applyBorder="1" applyAlignment="1">
      <alignment/>
    </xf>
    <xf numFmtId="2" fontId="14" fillId="0" borderId="28" xfId="0" applyNumberFormat="1" applyFont="1" applyBorder="1" applyAlignment="1">
      <alignment/>
    </xf>
    <xf numFmtId="0" fontId="15" fillId="0" borderId="66" xfId="0" applyFont="1" applyBorder="1" applyAlignment="1" applyProtection="1">
      <alignment/>
      <protection locked="0"/>
    </xf>
    <xf numFmtId="0" fontId="0" fillId="0" borderId="75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50" xfId="0" applyFont="1" applyBorder="1" applyAlignment="1" applyProtection="1">
      <alignment/>
      <protection locked="0"/>
    </xf>
    <xf numFmtId="0" fontId="0" fillId="0" borderId="68" xfId="0" applyFont="1" applyBorder="1" applyAlignment="1" applyProtection="1">
      <alignment/>
      <protection locked="0"/>
    </xf>
    <xf numFmtId="0" fontId="0" fillId="0" borderId="74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47" xfId="0" applyFont="1" applyBorder="1" applyAlignment="1" applyProtection="1">
      <alignment/>
      <protection locked="0"/>
    </xf>
    <xf numFmtId="0" fontId="0" fillId="0" borderId="75" xfId="0" applyFont="1" applyBorder="1" applyAlignment="1" applyProtection="1">
      <alignment/>
      <protection locked="0"/>
    </xf>
    <xf numFmtId="0" fontId="0" fillId="0" borderId="68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50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69" xfId="0" applyFont="1" applyBorder="1" applyAlignment="1" applyProtection="1">
      <alignment/>
      <protection locked="0"/>
    </xf>
    <xf numFmtId="0" fontId="7" fillId="0" borderId="69" xfId="0" applyFont="1" applyBorder="1" applyAlignment="1" applyProtection="1">
      <alignment/>
      <protection locked="0"/>
    </xf>
    <xf numFmtId="0" fontId="0" fillId="0" borderId="82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2" fontId="0" fillId="0" borderId="0" xfId="0" applyNumberFormat="1" applyBorder="1" applyAlignment="1">
      <alignment/>
    </xf>
    <xf numFmtId="2" fontId="0" fillId="0" borderId="73" xfId="0" applyNumberFormat="1" applyBorder="1" applyAlignment="1">
      <alignment/>
    </xf>
    <xf numFmtId="2" fontId="14" fillId="0" borderId="29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readingOrder="1"/>
    </xf>
    <xf numFmtId="0" fontId="0" fillId="0" borderId="21" xfId="0" applyBorder="1" applyAlignment="1">
      <alignment/>
    </xf>
    <xf numFmtId="0" fontId="0" fillId="0" borderId="40" xfId="0" applyFont="1" applyBorder="1" applyAlignment="1" applyProtection="1">
      <alignment/>
      <protection locked="0"/>
    </xf>
    <xf numFmtId="0" fontId="0" fillId="0" borderId="4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8" fillId="0" borderId="27" xfId="0" applyNumberFormat="1" applyFont="1" applyFill="1" applyBorder="1" applyAlignment="1" applyProtection="1">
      <alignment horizontal="left" vertical="top"/>
      <protection locked="0"/>
    </xf>
    <xf numFmtId="0" fontId="8" fillId="0" borderId="33" xfId="0" applyNumberFormat="1" applyFont="1" applyFill="1" applyBorder="1" applyAlignment="1" applyProtection="1">
      <alignment horizontal="left" vertical="top"/>
      <protection locked="0"/>
    </xf>
    <xf numFmtId="0" fontId="13" fillId="0" borderId="0" xfId="0" applyFont="1" applyBorder="1" applyAlignment="1">
      <alignment/>
    </xf>
    <xf numFmtId="0" fontId="13" fillId="0" borderId="28" xfId="0" applyFont="1" applyBorder="1" applyAlignment="1">
      <alignment/>
    </xf>
    <xf numFmtId="169" fontId="0" fillId="0" borderId="21" xfId="0" applyNumberFormat="1" applyBorder="1" applyAlignment="1">
      <alignment/>
    </xf>
    <xf numFmtId="0" fontId="13" fillId="0" borderId="65" xfId="0" applyFont="1" applyBorder="1" applyAlignment="1">
      <alignment/>
    </xf>
    <xf numFmtId="169" fontId="0" fillId="0" borderId="0" xfId="0" applyNumberFormat="1" applyBorder="1" applyAlignment="1">
      <alignment/>
    </xf>
    <xf numFmtId="169" fontId="16" fillId="0" borderId="0" xfId="0" applyNumberFormat="1" applyFont="1" applyBorder="1" applyAlignment="1">
      <alignment/>
    </xf>
    <xf numFmtId="0" fontId="0" fillId="0" borderId="21" xfId="0" applyFont="1" applyBorder="1" applyAlignment="1" applyProtection="1">
      <alignment/>
      <protection locked="0"/>
    </xf>
    <xf numFmtId="0" fontId="0" fillId="0" borderId="53" xfId="0" applyBorder="1" applyAlignment="1">
      <alignment horizontal="center"/>
    </xf>
    <xf numFmtId="2" fontId="0" fillId="33" borderId="27" xfId="0" applyNumberFormat="1" applyFill="1" applyBorder="1" applyAlignment="1">
      <alignment/>
    </xf>
    <xf numFmtId="2" fontId="0" fillId="33" borderId="25" xfId="0" applyNumberFormat="1" applyFill="1" applyBorder="1" applyAlignment="1">
      <alignment/>
    </xf>
    <xf numFmtId="2" fontId="0" fillId="33" borderId="80" xfId="0" applyNumberFormat="1" applyFill="1" applyBorder="1" applyAlignment="1">
      <alignment/>
    </xf>
    <xf numFmtId="2" fontId="14" fillId="33" borderId="28" xfId="0" applyNumberFormat="1" applyFont="1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64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64" xfId="0" applyFont="1" applyBorder="1" applyAlignment="1" applyProtection="1">
      <alignment horizontal="center" wrapText="1"/>
      <protection locked="0"/>
    </xf>
    <xf numFmtId="0" fontId="0" fillId="0" borderId="6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65" xfId="0" applyBorder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 vertical="top"/>
      <protection locked="0"/>
    </xf>
    <xf numFmtId="0" fontId="8" fillId="0" borderId="60" xfId="0" applyNumberFormat="1" applyFont="1" applyFill="1" applyBorder="1" applyAlignment="1" applyProtection="1">
      <alignment horizontal="center" vertical="top"/>
      <protection locked="0"/>
    </xf>
    <xf numFmtId="0" fontId="0" fillId="0" borderId="2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78" xfId="0" applyBorder="1" applyAlignment="1">
      <alignment horizontal="center"/>
    </xf>
    <xf numFmtId="0" fontId="16" fillId="0" borderId="21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8" fillId="0" borderId="28" xfId="0" applyNumberFormat="1" applyFont="1" applyFill="1" applyBorder="1" applyAlignment="1" applyProtection="1">
      <alignment horizontal="left" vertical="top"/>
      <protection locked="0"/>
    </xf>
    <xf numFmtId="0" fontId="4" fillId="0" borderId="2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64" xfId="0" applyFont="1" applyBorder="1" applyAlignment="1">
      <alignment/>
    </xf>
    <xf numFmtId="0" fontId="4" fillId="0" borderId="28" xfId="0" applyFont="1" applyBorder="1" applyAlignment="1" applyProtection="1">
      <alignment horizontal="center" wrapText="1"/>
      <protection locked="0"/>
    </xf>
    <xf numFmtId="0" fontId="4" fillId="0" borderId="21" xfId="0" applyFont="1" applyBorder="1" applyAlignment="1" applyProtection="1">
      <alignment horizontal="center" wrapText="1"/>
      <protection locked="0"/>
    </xf>
    <xf numFmtId="0" fontId="19" fillId="0" borderId="21" xfId="0" applyNumberFormat="1" applyFont="1" applyFill="1" applyBorder="1" applyAlignment="1" applyProtection="1">
      <alignment horizontal="left" vertical="top"/>
      <protection locked="0"/>
    </xf>
    <xf numFmtId="0" fontId="19" fillId="0" borderId="21" xfId="0" applyNumberFormat="1" applyFont="1" applyFill="1" applyBorder="1" applyAlignment="1" applyProtection="1">
      <alignment horizontal="center" vertical="top"/>
      <protection locked="0"/>
    </xf>
    <xf numFmtId="2" fontId="4" fillId="0" borderId="21" xfId="0" applyNumberFormat="1" applyFont="1" applyBorder="1" applyAlignment="1" applyProtection="1">
      <alignment horizontal="center" wrapText="1"/>
      <protection locked="0"/>
    </xf>
    <xf numFmtId="0" fontId="0" fillId="0" borderId="29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2" fontId="4" fillId="0" borderId="29" xfId="0" applyNumberFormat="1" applyFont="1" applyBorder="1" applyAlignment="1" applyProtection="1">
      <alignment horizontal="center" wrapText="1"/>
      <protection locked="0"/>
    </xf>
    <xf numFmtId="0" fontId="4" fillId="0" borderId="21" xfId="0" applyFont="1" applyBorder="1" applyAlignment="1" applyProtection="1">
      <alignment wrapText="1"/>
      <protection locked="0"/>
    </xf>
    <xf numFmtId="2" fontId="0" fillId="0" borderId="0" xfId="0" applyNumberFormat="1" applyFont="1" applyAlignment="1" applyProtection="1">
      <alignment wrapText="1"/>
      <protection locked="0"/>
    </xf>
    <xf numFmtId="0" fontId="0" fillId="0" borderId="0" xfId="0" applyFont="1" applyAlignment="1">
      <alignment wrapText="1"/>
    </xf>
    <xf numFmtId="2" fontId="4" fillId="0" borderId="28" xfId="0" applyNumberFormat="1" applyFont="1" applyBorder="1" applyAlignment="1" applyProtection="1">
      <alignment horizontal="center" wrapText="1"/>
      <protection locked="0"/>
    </xf>
    <xf numFmtId="0" fontId="4" fillId="0" borderId="29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2" fontId="4" fillId="0" borderId="64" xfId="0" applyNumberFormat="1" applyFont="1" applyBorder="1" applyAlignment="1" applyProtection="1">
      <alignment/>
      <protection locked="0"/>
    </xf>
    <xf numFmtId="0" fontId="20" fillId="0" borderId="10" xfId="0" applyNumberFormat="1" applyFont="1" applyFill="1" applyBorder="1" applyAlignment="1" applyProtection="1">
      <alignment horizontal="left" vertical="top"/>
      <protection locked="0"/>
    </xf>
    <xf numFmtId="0" fontId="13" fillId="0" borderId="40" xfId="0" applyFont="1" applyBorder="1" applyAlignment="1" applyProtection="1">
      <alignment/>
      <protection locked="0"/>
    </xf>
    <xf numFmtId="0" fontId="13" fillId="0" borderId="32" xfId="0" applyFont="1" applyBorder="1" applyAlignment="1" applyProtection="1">
      <alignment/>
      <protection locked="0"/>
    </xf>
    <xf numFmtId="0" fontId="20" fillId="0" borderId="13" xfId="0" applyNumberFormat="1" applyFont="1" applyFill="1" applyBorder="1" applyAlignment="1" applyProtection="1">
      <alignment horizontal="left" vertical="top"/>
      <protection locked="0"/>
    </xf>
    <xf numFmtId="0" fontId="13" fillId="0" borderId="55" xfId="0" applyFont="1" applyBorder="1" applyAlignment="1" applyProtection="1">
      <alignment/>
      <protection locked="0"/>
    </xf>
    <xf numFmtId="0" fontId="20" fillId="0" borderId="58" xfId="0" applyNumberFormat="1" applyFont="1" applyFill="1" applyBorder="1" applyAlignment="1" applyProtection="1">
      <alignment horizontal="left" vertical="top"/>
      <protection locked="0"/>
    </xf>
    <xf numFmtId="0" fontId="13" fillId="0" borderId="70" xfId="0" applyFont="1" applyBorder="1" applyAlignment="1">
      <alignment/>
    </xf>
    <xf numFmtId="0" fontId="13" fillId="0" borderId="45" xfId="0" applyFont="1" applyBorder="1" applyAlignment="1">
      <alignment horizontal="center"/>
    </xf>
    <xf numFmtId="0" fontId="13" fillId="0" borderId="63" xfId="0" applyFont="1" applyBorder="1" applyAlignment="1">
      <alignment/>
    </xf>
    <xf numFmtId="0" fontId="21" fillId="0" borderId="21" xfId="0" applyFont="1" applyBorder="1" applyAlignment="1">
      <alignment/>
    </xf>
    <xf numFmtId="0" fontId="13" fillId="0" borderId="5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33" borderId="44" xfId="0" applyFont="1" applyFill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0" fillId="0" borderId="83" xfId="0" applyFont="1" applyBorder="1" applyAlignment="1" applyProtection="1">
      <alignment/>
      <protection locked="0"/>
    </xf>
    <xf numFmtId="2" fontId="8" fillId="0" borderId="35" xfId="0" applyNumberFormat="1" applyFont="1" applyFill="1" applyBorder="1" applyAlignment="1" applyProtection="1">
      <alignment horizontal="center" vertical="top"/>
      <protection locked="0"/>
    </xf>
    <xf numFmtId="2" fontId="8" fillId="0" borderId="13" xfId="0" applyNumberFormat="1" applyFont="1" applyFill="1" applyBorder="1" applyAlignment="1" applyProtection="1">
      <alignment horizontal="center" vertical="top"/>
      <protection locked="0"/>
    </xf>
    <xf numFmtId="2" fontId="8" fillId="0" borderId="58" xfId="0" applyNumberFormat="1" applyFont="1" applyFill="1" applyBorder="1" applyAlignment="1" applyProtection="1">
      <alignment horizontal="center" vertical="top"/>
      <protection locked="0"/>
    </xf>
    <xf numFmtId="0" fontId="15" fillId="0" borderId="68" xfId="0" applyFont="1" applyBorder="1" applyAlignment="1" applyProtection="1">
      <alignment/>
      <protection locked="0"/>
    </xf>
    <xf numFmtId="0" fontId="15" fillId="0" borderId="34" xfId="0" applyFont="1" applyBorder="1" applyAlignment="1" applyProtection="1">
      <alignment/>
      <protection locked="0"/>
    </xf>
    <xf numFmtId="0" fontId="15" fillId="0" borderId="76" xfId="0" applyFont="1" applyBorder="1" applyAlignment="1" applyProtection="1">
      <alignment/>
      <protection locked="0"/>
    </xf>
    <xf numFmtId="0" fontId="15" fillId="0" borderId="59" xfId="0" applyFont="1" applyBorder="1" applyAlignment="1" applyProtection="1">
      <alignment/>
      <protection locked="0"/>
    </xf>
    <xf numFmtId="0" fontId="15" fillId="0" borderId="61" xfId="0" applyFont="1" applyBorder="1" applyAlignment="1" applyProtection="1">
      <alignment/>
      <protection locked="0"/>
    </xf>
    <xf numFmtId="0" fontId="14" fillId="0" borderId="29" xfId="0" applyFont="1" applyBorder="1" applyAlignment="1">
      <alignment horizontal="center"/>
    </xf>
    <xf numFmtId="2" fontId="8" fillId="0" borderId="27" xfId="0" applyNumberFormat="1" applyFont="1" applyFill="1" applyBorder="1" applyAlignment="1" applyProtection="1">
      <alignment horizontal="center" vertical="top"/>
      <protection locked="0"/>
    </xf>
    <xf numFmtId="2" fontId="8" fillId="0" borderId="25" xfId="0" applyNumberFormat="1" applyFont="1" applyFill="1" applyBorder="1" applyAlignment="1" applyProtection="1">
      <alignment horizontal="center" vertical="top"/>
      <protection locked="0"/>
    </xf>
    <xf numFmtId="2" fontId="8" fillId="0" borderId="80" xfId="0" applyNumberFormat="1" applyFont="1" applyFill="1" applyBorder="1" applyAlignment="1" applyProtection="1">
      <alignment horizontal="center" vertical="top"/>
      <protection locked="0"/>
    </xf>
    <xf numFmtId="2" fontId="8" fillId="0" borderId="40" xfId="0" applyNumberFormat="1" applyFont="1" applyFill="1" applyBorder="1" applyAlignment="1" applyProtection="1">
      <alignment horizontal="center" vertical="top"/>
      <protection locked="0"/>
    </xf>
    <xf numFmtId="0" fontId="23" fillId="0" borderId="15" xfId="0" applyFont="1" applyBorder="1" applyAlignment="1" applyProtection="1">
      <alignment/>
      <protection locked="0"/>
    </xf>
    <xf numFmtId="0" fontId="23" fillId="0" borderId="39" xfId="0" applyFont="1" applyBorder="1" applyAlignment="1" applyProtection="1">
      <alignment/>
      <protection locked="0"/>
    </xf>
    <xf numFmtId="0" fontId="23" fillId="0" borderId="57" xfId="0" applyFont="1" applyBorder="1" applyAlignment="1" applyProtection="1">
      <alignment/>
      <protection locked="0"/>
    </xf>
    <xf numFmtId="2" fontId="8" fillId="0" borderId="10" xfId="0" applyNumberFormat="1" applyFont="1" applyFill="1" applyBorder="1" applyAlignment="1" applyProtection="1">
      <alignment horizontal="center" vertical="top"/>
      <protection locked="0"/>
    </xf>
    <xf numFmtId="2" fontId="24" fillId="0" borderId="10" xfId="0" applyNumberFormat="1" applyFont="1" applyFill="1" applyBorder="1" applyAlignment="1" applyProtection="1">
      <alignment horizontal="center" vertical="top"/>
      <protection locked="0"/>
    </xf>
    <xf numFmtId="0" fontId="21" fillId="0" borderId="63" xfId="0" applyFont="1" applyBorder="1" applyAlignment="1">
      <alignment/>
    </xf>
    <xf numFmtId="169" fontId="16" fillId="0" borderId="29" xfId="0" applyNumberFormat="1" applyFont="1" applyBorder="1" applyAlignment="1">
      <alignment/>
    </xf>
    <xf numFmtId="169" fontId="16" fillId="0" borderId="35" xfId="0" applyNumberFormat="1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0" fillId="0" borderId="76" xfId="0" applyFont="1" applyBorder="1" applyAlignment="1" applyProtection="1">
      <alignment/>
      <protection locked="0"/>
    </xf>
    <xf numFmtId="2" fontId="4" fillId="0" borderId="40" xfId="0" applyNumberFormat="1" applyFont="1" applyBorder="1" applyAlignment="1" applyProtection="1">
      <alignment horizontal="center"/>
      <protection locked="0"/>
    </xf>
    <xf numFmtId="2" fontId="14" fillId="0" borderId="0" xfId="0" applyNumberFormat="1" applyFont="1" applyBorder="1" applyAlignment="1" applyProtection="1">
      <alignment/>
      <protection locked="0"/>
    </xf>
    <xf numFmtId="2" fontId="4" fillId="0" borderId="32" xfId="0" applyNumberFormat="1" applyFont="1" applyBorder="1" applyAlignment="1" applyProtection="1">
      <alignment horizontal="center"/>
      <protection locked="0"/>
    </xf>
    <xf numFmtId="2" fontId="4" fillId="0" borderId="41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0" fillId="0" borderId="64" xfId="0" applyBorder="1" applyAlignment="1">
      <alignment/>
    </xf>
    <xf numFmtId="0" fontId="22" fillId="0" borderId="15" xfId="0" applyFont="1" applyBorder="1" applyAlignment="1" applyProtection="1">
      <alignment/>
      <protection locked="0"/>
    </xf>
    <xf numFmtId="0" fontId="15" fillId="0" borderId="72" xfId="0" applyFont="1" applyBorder="1" applyAlignment="1" applyProtection="1">
      <alignment/>
      <protection locked="0"/>
    </xf>
    <xf numFmtId="0" fontId="22" fillId="0" borderId="39" xfId="0" applyFont="1" applyBorder="1" applyAlignment="1" applyProtection="1">
      <alignment/>
      <protection locked="0"/>
    </xf>
    <xf numFmtId="0" fontId="23" fillId="0" borderId="12" xfId="0" applyFont="1" applyBorder="1" applyAlignment="1" applyProtection="1">
      <alignment/>
      <protection locked="0"/>
    </xf>
    <xf numFmtId="0" fontId="22" fillId="0" borderId="12" xfId="0" applyFont="1" applyBorder="1" applyAlignment="1" applyProtection="1">
      <alignment/>
      <protection locked="0"/>
    </xf>
    <xf numFmtId="2" fontId="4" fillId="0" borderId="53" xfId="0" applyNumberFormat="1" applyFont="1" applyBorder="1" applyAlignment="1" applyProtection="1">
      <alignment horizontal="center"/>
      <protection locked="0"/>
    </xf>
    <xf numFmtId="2" fontId="4" fillId="0" borderId="21" xfId="0" applyNumberFormat="1" applyFont="1" applyBorder="1" applyAlignment="1" applyProtection="1">
      <alignment horizontal="left" wrapText="1" readingOrder="1"/>
      <protection locked="0"/>
    </xf>
    <xf numFmtId="0" fontId="12" fillId="0" borderId="12" xfId="0" applyFont="1" applyBorder="1" applyAlignment="1" applyProtection="1">
      <alignment/>
      <protection locked="0"/>
    </xf>
    <xf numFmtId="0" fontId="12" fillId="0" borderId="22" xfId="0" applyFont="1" applyBorder="1" applyAlignment="1" applyProtection="1">
      <alignment/>
      <protection locked="0"/>
    </xf>
    <xf numFmtId="0" fontId="15" fillId="0" borderId="16" xfId="0" applyFont="1" applyBorder="1" applyAlignment="1" applyProtection="1">
      <alignment/>
      <protection locked="0"/>
    </xf>
    <xf numFmtId="0" fontId="15" fillId="0" borderId="84" xfId="0" applyFont="1" applyBorder="1" applyAlignment="1" applyProtection="1">
      <alignment/>
      <protection locked="0"/>
    </xf>
    <xf numFmtId="2" fontId="0" fillId="0" borderId="25" xfId="0" applyNumberFormat="1" applyFont="1" applyBorder="1" applyAlignment="1">
      <alignment horizontal="center"/>
    </xf>
    <xf numFmtId="2" fontId="0" fillId="0" borderId="80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21" xfId="0" applyNumberFormat="1" applyBorder="1" applyAlignment="1">
      <alignment/>
    </xf>
    <xf numFmtId="2" fontId="4" fillId="0" borderId="13" xfId="0" applyNumberFormat="1" applyFont="1" applyBorder="1" applyAlignment="1">
      <alignment horizontal="center"/>
    </xf>
    <xf numFmtId="2" fontId="25" fillId="0" borderId="13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25" fillId="0" borderId="13" xfId="0" applyNumberFormat="1" applyFont="1" applyBorder="1" applyAlignment="1">
      <alignment horizontal="center"/>
    </xf>
    <xf numFmtId="2" fontId="0" fillId="0" borderId="55" xfId="0" applyNumberFormat="1" applyFont="1" applyBorder="1" applyAlignment="1">
      <alignment horizontal="center"/>
    </xf>
    <xf numFmtId="0" fontId="26" fillId="0" borderId="13" xfId="0" applyFont="1" applyBorder="1" applyAlignment="1" applyProtection="1">
      <alignment horizontal="right"/>
      <protection locked="0"/>
    </xf>
    <xf numFmtId="0" fontId="27" fillId="0" borderId="13" xfId="0" applyFont="1" applyBorder="1" applyAlignment="1" applyProtection="1">
      <alignment horizontal="left"/>
      <protection locked="0"/>
    </xf>
    <xf numFmtId="0" fontId="26" fillId="0" borderId="13" xfId="0" applyFont="1" applyBorder="1" applyAlignment="1" applyProtection="1">
      <alignment horizontal="left"/>
      <protection locked="0"/>
    </xf>
    <xf numFmtId="0" fontId="26" fillId="0" borderId="33" xfId="0" applyFont="1" applyBorder="1" applyAlignment="1" applyProtection="1">
      <alignment horizontal="left"/>
      <protection locked="0"/>
    </xf>
    <xf numFmtId="0" fontId="21" fillId="0" borderId="45" xfId="0" applyFont="1" applyBorder="1" applyAlignment="1">
      <alignment/>
    </xf>
    <xf numFmtId="169" fontId="27" fillId="0" borderId="35" xfId="0" applyNumberFormat="1" applyFont="1" applyBorder="1" applyAlignment="1">
      <alignment horizontal="right"/>
    </xf>
    <xf numFmtId="169" fontId="9" fillId="0" borderId="35" xfId="0" applyNumberFormat="1" applyFont="1" applyBorder="1" applyAlignment="1">
      <alignment horizontal="left"/>
    </xf>
    <xf numFmtId="169" fontId="16" fillId="0" borderId="10" xfId="0" applyNumberFormat="1" applyFont="1" applyBorder="1" applyAlignment="1">
      <alignment horizontal="center"/>
    </xf>
    <xf numFmtId="0" fontId="10" fillId="0" borderId="60" xfId="0" applyFont="1" applyBorder="1" applyAlignment="1">
      <alignment horizontal="center" textRotation="64"/>
    </xf>
    <xf numFmtId="0" fontId="10" fillId="0" borderId="53" xfId="0" applyFont="1" applyBorder="1" applyAlignment="1">
      <alignment horizontal="center" textRotation="64"/>
    </xf>
    <xf numFmtId="0" fontId="0" fillId="0" borderId="42" xfId="0" applyBorder="1" applyAlignment="1">
      <alignment/>
    </xf>
    <xf numFmtId="0" fontId="0" fillId="0" borderId="73" xfId="0" applyFill="1" applyBorder="1" applyAlignment="1">
      <alignment/>
    </xf>
    <xf numFmtId="169" fontId="16" fillId="0" borderId="40" xfId="0" applyNumberFormat="1" applyFont="1" applyBorder="1" applyAlignment="1">
      <alignment horizontal="center"/>
    </xf>
    <xf numFmtId="169" fontId="13" fillId="0" borderId="40" xfId="0" applyNumberFormat="1" applyFont="1" applyBorder="1" applyAlignment="1">
      <alignment horizontal="left"/>
    </xf>
    <xf numFmtId="169" fontId="26" fillId="0" borderId="40" xfId="0" applyNumberFormat="1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33" xfId="0" applyFont="1" applyBorder="1" applyAlignment="1">
      <alignment/>
    </xf>
    <xf numFmtId="169" fontId="26" fillId="0" borderId="73" xfId="0" applyNumberFormat="1" applyFont="1" applyBorder="1" applyAlignment="1">
      <alignment/>
    </xf>
    <xf numFmtId="169" fontId="9" fillId="0" borderId="40" xfId="0" applyNumberFormat="1" applyFont="1" applyBorder="1" applyAlignment="1">
      <alignment horizontal="left"/>
    </xf>
    <xf numFmtId="169" fontId="27" fillId="0" borderId="40" xfId="0" applyNumberFormat="1" applyFont="1" applyBorder="1" applyAlignment="1">
      <alignment/>
    </xf>
    <xf numFmtId="169" fontId="9" fillId="0" borderId="10" xfId="0" applyNumberFormat="1" applyFont="1" applyBorder="1" applyAlignment="1">
      <alignment horizontal="left"/>
    </xf>
    <xf numFmtId="169" fontId="27" fillId="0" borderId="10" xfId="0" applyNumberFormat="1" applyFont="1" applyBorder="1" applyAlignment="1">
      <alignment horizontal="right"/>
    </xf>
    <xf numFmtId="0" fontId="0" fillId="0" borderId="33" xfId="0" applyBorder="1" applyAlignment="1">
      <alignment horizontal="center"/>
    </xf>
    <xf numFmtId="169" fontId="0" fillId="0" borderId="40" xfId="0" applyNumberFormat="1" applyBorder="1" applyAlignment="1">
      <alignment horizontal="center"/>
    </xf>
    <xf numFmtId="169" fontId="0" fillId="0" borderId="32" xfId="0" applyNumberFormat="1" applyBorder="1" applyAlignment="1">
      <alignment horizontal="center"/>
    </xf>
    <xf numFmtId="169" fontId="0" fillId="0" borderId="41" xfId="0" applyNumberFormat="1" applyBorder="1" applyAlignment="1">
      <alignment horizontal="center"/>
    </xf>
    <xf numFmtId="0" fontId="28" fillId="0" borderId="13" xfId="0" applyFont="1" applyBorder="1" applyAlignment="1">
      <alignment horizontal="right"/>
    </xf>
    <xf numFmtId="0" fontId="28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39" xfId="0" applyBorder="1" applyAlignment="1">
      <alignment horizontal="center"/>
    </xf>
    <xf numFmtId="0" fontId="0" fillId="0" borderId="57" xfId="0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169" fontId="4" fillId="0" borderId="21" xfId="0" applyNumberFormat="1" applyFont="1" applyBorder="1" applyAlignment="1">
      <alignment/>
    </xf>
    <xf numFmtId="169" fontId="4" fillId="0" borderId="29" xfId="0" applyNumberFormat="1" applyFont="1" applyBorder="1" applyAlignment="1">
      <alignment/>
    </xf>
    <xf numFmtId="0" fontId="14" fillId="34" borderId="44" xfId="0" applyFont="1" applyFill="1" applyBorder="1" applyAlignment="1">
      <alignment horizontal="center"/>
    </xf>
    <xf numFmtId="0" fontId="16" fillId="34" borderId="24" xfId="0" applyFont="1" applyFill="1" applyBorder="1" applyAlignment="1" applyProtection="1">
      <alignment horizontal="center"/>
      <protection locked="0"/>
    </xf>
    <xf numFmtId="0" fontId="26" fillId="34" borderId="37" xfId="0" applyFont="1" applyFill="1" applyBorder="1" applyAlignment="1" applyProtection="1">
      <alignment horizontal="left"/>
      <protection locked="0"/>
    </xf>
    <xf numFmtId="0" fontId="16" fillId="34" borderId="37" xfId="0" applyFont="1" applyFill="1" applyBorder="1" applyAlignment="1" applyProtection="1">
      <alignment horizontal="center"/>
      <protection locked="0"/>
    </xf>
    <xf numFmtId="0" fontId="26" fillId="34" borderId="37" xfId="0" applyFont="1" applyFill="1" applyBorder="1" applyAlignment="1" applyProtection="1">
      <alignment horizontal="right"/>
      <protection locked="0"/>
    </xf>
    <xf numFmtId="0" fontId="27" fillId="34" borderId="37" xfId="0" applyFont="1" applyFill="1" applyBorder="1" applyAlignment="1" applyProtection="1">
      <alignment horizontal="left"/>
      <protection locked="0"/>
    </xf>
    <xf numFmtId="0" fontId="26" fillId="34" borderId="38" xfId="0" applyFont="1" applyFill="1" applyBorder="1" applyAlignment="1" applyProtection="1">
      <alignment horizontal="left"/>
      <protection locked="0"/>
    </xf>
    <xf numFmtId="2" fontId="14" fillId="34" borderId="64" xfId="0" applyNumberFormat="1" applyFon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0" fillId="34" borderId="60" xfId="0" applyNumberFormat="1" applyFill="1" applyBorder="1" applyAlignment="1">
      <alignment/>
    </xf>
    <xf numFmtId="2" fontId="14" fillId="34" borderId="21" xfId="0" applyNumberFormat="1" applyFont="1" applyFill="1" applyBorder="1" applyAlignment="1">
      <alignment/>
    </xf>
    <xf numFmtId="0" fontId="14" fillId="34" borderId="21" xfId="0" applyFont="1" applyFill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4" fillId="0" borderId="30" xfId="0" applyFont="1" applyBorder="1" applyAlignment="1">
      <alignment horizontal="center"/>
    </xf>
    <xf numFmtId="2" fontId="14" fillId="0" borderId="29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21" fillId="0" borderId="13" xfId="0" applyFont="1" applyBorder="1" applyAlignment="1">
      <alignment horizontal="right"/>
    </xf>
    <xf numFmtId="0" fontId="15" fillId="0" borderId="75" xfId="0" applyFont="1" applyBorder="1" applyAlignment="1" applyProtection="1">
      <alignment/>
      <protection locked="0"/>
    </xf>
    <xf numFmtId="0" fontId="0" fillId="0" borderId="60" xfId="0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3" fillId="0" borderId="70" xfId="0" applyFont="1" applyBorder="1" applyAlignment="1">
      <alignment horizontal="center"/>
    </xf>
    <xf numFmtId="2" fontId="20" fillId="0" borderId="10" xfId="0" applyNumberFormat="1" applyFont="1" applyFill="1" applyBorder="1" applyAlignment="1" applyProtection="1">
      <alignment horizontal="center" vertical="top"/>
      <protection locked="0"/>
    </xf>
    <xf numFmtId="2" fontId="20" fillId="0" borderId="13" xfId="0" applyNumberFormat="1" applyFont="1" applyFill="1" applyBorder="1" applyAlignment="1" applyProtection="1">
      <alignment horizontal="center" vertical="top"/>
      <protection locked="0"/>
    </xf>
    <xf numFmtId="2" fontId="20" fillId="0" borderId="58" xfId="0" applyNumberFormat="1" applyFont="1" applyFill="1" applyBorder="1" applyAlignment="1" applyProtection="1">
      <alignment horizontal="center" vertical="top"/>
      <protection locked="0"/>
    </xf>
    <xf numFmtId="0" fontId="4" fillId="0" borderId="6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6" fillId="0" borderId="10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right"/>
    </xf>
    <xf numFmtId="0" fontId="9" fillId="0" borderId="33" xfId="0" applyFont="1" applyBorder="1" applyAlignment="1">
      <alignment horizontal="center"/>
    </xf>
    <xf numFmtId="2" fontId="14" fillId="0" borderId="28" xfId="0" applyNumberFormat="1" applyFont="1" applyBorder="1" applyAlignment="1">
      <alignment horizontal="center"/>
    </xf>
    <xf numFmtId="2" fontId="25" fillId="0" borderId="58" xfId="0" applyNumberFormat="1" applyFont="1" applyBorder="1" applyAlignment="1">
      <alignment horizontal="right"/>
    </xf>
    <xf numFmtId="0" fontId="30" fillId="0" borderId="23" xfId="0" applyFont="1" applyBorder="1" applyAlignment="1" applyProtection="1">
      <alignment/>
      <protection locked="0"/>
    </xf>
    <xf numFmtId="0" fontId="30" fillId="0" borderId="22" xfId="0" applyFont="1" applyBorder="1" applyAlignment="1" applyProtection="1">
      <alignment/>
      <protection locked="0"/>
    </xf>
    <xf numFmtId="0" fontId="30" fillId="0" borderId="12" xfId="0" applyFont="1" applyBorder="1" applyAlignment="1" applyProtection="1">
      <alignment/>
      <protection locked="0"/>
    </xf>
    <xf numFmtId="0" fontId="30" fillId="0" borderId="15" xfId="0" applyFont="1" applyBorder="1" applyAlignment="1" applyProtection="1">
      <alignment/>
      <protection locked="0"/>
    </xf>
    <xf numFmtId="0" fontId="30" fillId="0" borderId="57" xfId="0" applyFont="1" applyBorder="1" applyAlignment="1" applyProtection="1">
      <alignment/>
      <protection locked="0"/>
    </xf>
    <xf numFmtId="0" fontId="30" fillId="0" borderId="39" xfId="0" applyFont="1" applyBorder="1" applyAlignment="1" applyProtection="1">
      <alignment/>
      <protection locked="0"/>
    </xf>
    <xf numFmtId="0" fontId="30" fillId="0" borderId="54" xfId="0" applyFont="1" applyBorder="1" applyAlignment="1" applyProtection="1">
      <alignment/>
      <protection locked="0"/>
    </xf>
    <xf numFmtId="0" fontId="30" fillId="0" borderId="34" xfId="0" applyFont="1" applyBorder="1" applyAlignment="1" applyProtection="1">
      <alignment/>
      <protection locked="0"/>
    </xf>
    <xf numFmtId="0" fontId="30" fillId="0" borderId="59" xfId="0" applyFont="1" applyBorder="1" applyAlignment="1" applyProtection="1">
      <alignment/>
      <protection locked="0"/>
    </xf>
    <xf numFmtId="0" fontId="30" fillId="0" borderId="69" xfId="0" applyFont="1" applyBorder="1" applyAlignment="1" applyProtection="1">
      <alignment/>
      <protection locked="0"/>
    </xf>
    <xf numFmtId="0" fontId="30" fillId="0" borderId="20" xfId="0" applyFont="1" applyBorder="1" applyAlignment="1" applyProtection="1">
      <alignment/>
      <protection locked="0"/>
    </xf>
    <xf numFmtId="0" fontId="30" fillId="0" borderId="56" xfId="0" applyFont="1" applyBorder="1" applyAlignment="1" applyProtection="1">
      <alignment/>
      <protection locked="0"/>
    </xf>
    <xf numFmtId="0" fontId="21" fillId="0" borderId="53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58" xfId="0" applyNumberFormat="1" applyFont="1" applyBorder="1" applyAlignment="1">
      <alignment horizontal="center"/>
    </xf>
    <xf numFmtId="0" fontId="4" fillId="0" borderId="0" xfId="0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/>
      <protection locked="0"/>
    </xf>
    <xf numFmtId="0" fontId="4" fillId="0" borderId="65" xfId="0" applyFont="1" applyBorder="1" applyAlignment="1">
      <alignment/>
    </xf>
    <xf numFmtId="0" fontId="0" fillId="0" borderId="64" xfId="0" applyBorder="1" applyAlignment="1">
      <alignment wrapText="1"/>
    </xf>
    <xf numFmtId="0" fontId="4" fillId="0" borderId="65" xfId="0" applyFont="1" applyBorder="1" applyAlignment="1">
      <alignment horizontal="center"/>
    </xf>
    <xf numFmtId="0" fontId="31" fillId="0" borderId="0" xfId="0" applyFont="1" applyAlignment="1">
      <alignment/>
    </xf>
    <xf numFmtId="0" fontId="21" fillId="0" borderId="13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2" fontId="14" fillId="0" borderId="40" xfId="0" applyNumberFormat="1" applyFont="1" applyBorder="1" applyAlignment="1">
      <alignment horizontal="center"/>
    </xf>
    <xf numFmtId="2" fontId="13" fillId="0" borderId="40" xfId="0" applyNumberFormat="1" applyFont="1" applyBorder="1" applyAlignment="1">
      <alignment horizontal="center"/>
    </xf>
    <xf numFmtId="2" fontId="4" fillId="0" borderId="70" xfId="0" applyNumberFormat="1" applyFont="1" applyBorder="1" applyAlignment="1" applyProtection="1">
      <alignment horizontal="center" wrapText="1"/>
      <protection locked="0"/>
    </xf>
    <xf numFmtId="0" fontId="4" fillId="0" borderId="29" xfId="0" applyFont="1" applyBorder="1" applyAlignment="1" applyProtection="1">
      <alignment horizontal="center" wrapText="1"/>
      <protection locked="0"/>
    </xf>
    <xf numFmtId="0" fontId="0" fillId="0" borderId="28" xfId="0" applyFont="1" applyBorder="1" applyAlignment="1">
      <alignment horizontal="center" wrapText="1"/>
    </xf>
    <xf numFmtId="0" fontId="0" fillId="0" borderId="64" xfId="0" applyFont="1" applyBorder="1" applyAlignment="1">
      <alignment horizontal="center" wrapText="1"/>
    </xf>
    <xf numFmtId="0" fontId="4" fillId="0" borderId="28" xfId="0" applyFont="1" applyBorder="1" applyAlignment="1" applyProtection="1">
      <alignment horizontal="center" wrapText="1"/>
      <protection locked="0"/>
    </xf>
    <xf numFmtId="0" fontId="4" fillId="0" borderId="64" xfId="0" applyFont="1" applyBorder="1" applyAlignment="1" applyProtection="1">
      <alignment horizontal="center" wrapText="1"/>
      <protection locked="0"/>
    </xf>
    <xf numFmtId="0" fontId="4" fillId="0" borderId="70" xfId="0" applyFont="1" applyBorder="1" applyAlignment="1" applyProtection="1">
      <alignment horizontal="center" wrapText="1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4" fillId="0" borderId="65" xfId="0" applyFont="1" applyBorder="1" applyAlignment="1" applyProtection="1">
      <alignment horizontal="center" wrapText="1"/>
      <protection locked="0"/>
    </xf>
    <xf numFmtId="0" fontId="4" fillId="0" borderId="19" xfId="0" applyFont="1" applyBorder="1" applyAlignment="1" applyProtection="1">
      <alignment horizontal="center" wrapText="1"/>
      <protection locked="0"/>
    </xf>
    <xf numFmtId="0" fontId="4" fillId="0" borderId="30" xfId="0" applyFont="1" applyBorder="1" applyAlignment="1" applyProtection="1">
      <alignment horizontal="center" wrapText="1"/>
      <protection locked="0"/>
    </xf>
    <xf numFmtId="0" fontId="4" fillId="0" borderId="31" xfId="0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/>
    </xf>
    <xf numFmtId="0" fontId="14" fillId="0" borderId="45" xfId="0" applyFont="1" applyBorder="1" applyAlignment="1">
      <alignment horizontal="center" vertical="center" textRotation="90" wrapText="1" readingOrder="1"/>
    </xf>
    <xf numFmtId="0" fontId="14" fillId="0" borderId="60" xfId="0" applyFont="1" applyBorder="1" applyAlignment="1">
      <alignment horizontal="center" vertical="center" textRotation="90" wrapText="1" readingOrder="1"/>
    </xf>
    <xf numFmtId="0" fontId="14" fillId="0" borderId="53" xfId="0" applyFont="1" applyBorder="1" applyAlignment="1">
      <alignment horizontal="center" vertical="center" textRotation="90" wrapText="1" readingOrder="1"/>
    </xf>
    <xf numFmtId="0" fontId="14" fillId="0" borderId="45" xfId="0" applyFont="1" applyBorder="1" applyAlignment="1">
      <alignment horizontal="center" vertical="center" textRotation="90" wrapText="1" shrinkToFit="1" readingOrder="1"/>
    </xf>
    <xf numFmtId="0" fontId="14" fillId="0" borderId="60" xfId="0" applyFont="1" applyBorder="1" applyAlignment="1">
      <alignment horizontal="center" vertical="center" textRotation="90" wrapText="1" shrinkToFit="1" readingOrder="1"/>
    </xf>
    <xf numFmtId="0" fontId="14" fillId="0" borderId="53" xfId="0" applyFont="1" applyBorder="1" applyAlignment="1">
      <alignment horizontal="center" vertical="center" textRotation="90" wrapText="1" shrinkToFit="1" readingOrder="1"/>
    </xf>
    <xf numFmtId="0" fontId="14" fillId="0" borderId="0" xfId="0" applyFont="1" applyAlignment="1">
      <alignment/>
    </xf>
    <xf numFmtId="0" fontId="4" fillId="0" borderId="29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42" xfId="0" applyFont="1" applyBorder="1" applyAlignment="1" applyProtection="1">
      <alignment horizontal="center" wrapText="1"/>
      <protection locked="0"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4" fillId="0" borderId="29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43" xfId="0" applyBorder="1" applyAlignment="1">
      <alignment/>
    </xf>
    <xf numFmtId="0" fontId="13" fillId="0" borderId="10" xfId="0" applyFont="1" applyBorder="1" applyAlignment="1">
      <alignment textRotation="90" wrapText="1"/>
    </xf>
    <xf numFmtId="0" fontId="13" fillId="0" borderId="13" xfId="0" applyFont="1" applyBorder="1" applyAlignment="1">
      <alignment textRotation="90" wrapText="1"/>
    </xf>
    <xf numFmtId="0" fontId="13" fillId="0" borderId="33" xfId="0" applyFont="1" applyBorder="1" applyAlignment="1">
      <alignment textRotation="90" wrapText="1"/>
    </xf>
    <xf numFmtId="0" fontId="13" fillId="0" borderId="34" xfId="0" applyFont="1" applyBorder="1" applyAlignment="1">
      <alignment textRotation="90" wrapText="1"/>
    </xf>
    <xf numFmtId="0" fontId="13" fillId="0" borderId="66" xfId="0" applyFont="1" applyBorder="1" applyAlignment="1">
      <alignment textRotation="90" wrapText="1"/>
    </xf>
    <xf numFmtId="0" fontId="13" fillId="0" borderId="59" xfId="0" applyFont="1" applyBorder="1" applyAlignment="1">
      <alignment textRotation="90" wrapText="1"/>
    </xf>
    <xf numFmtId="0" fontId="17" fillId="0" borderId="29" xfId="0" applyFont="1" applyBorder="1" applyAlignment="1">
      <alignment/>
    </xf>
    <xf numFmtId="0" fontId="0" fillId="0" borderId="64" xfId="0" applyBorder="1" applyAlignment="1">
      <alignment/>
    </xf>
    <xf numFmtId="0" fontId="11" fillId="0" borderId="45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textRotation="90" wrapText="1"/>
    </xf>
    <xf numFmtId="0" fontId="0" fillId="0" borderId="72" xfId="0" applyBorder="1" applyAlignment="1">
      <alignment horizontal="center" vertical="center" textRotation="90" wrapText="1"/>
    </xf>
    <xf numFmtId="0" fontId="0" fillId="0" borderId="51" xfId="0" applyBorder="1" applyAlignment="1">
      <alignment horizontal="center" vertical="center" textRotation="90" wrapText="1"/>
    </xf>
    <xf numFmtId="0" fontId="13" fillId="0" borderId="49" xfId="0" applyFont="1" applyBorder="1" applyAlignment="1">
      <alignment textRotation="90" wrapText="1"/>
    </xf>
    <xf numFmtId="0" fontId="0" fillId="0" borderId="72" xfId="0" applyBorder="1" applyAlignment="1">
      <alignment textRotation="90" wrapText="1"/>
    </xf>
    <xf numFmtId="0" fontId="0" fillId="0" borderId="51" xfId="0" applyBorder="1" applyAlignment="1">
      <alignment textRotation="90" wrapText="1"/>
    </xf>
    <xf numFmtId="0" fontId="13" fillId="0" borderId="69" xfId="0" applyFont="1" applyBorder="1" applyAlignment="1">
      <alignment textRotation="90" wrapText="1"/>
    </xf>
    <xf numFmtId="0" fontId="13" fillId="0" borderId="23" xfId="0" applyFont="1" applyBorder="1" applyAlignment="1">
      <alignment textRotation="90" wrapText="1"/>
    </xf>
    <xf numFmtId="0" fontId="13" fillId="0" borderId="57" xfId="0" applyFont="1" applyBorder="1" applyAlignment="1">
      <alignment textRotation="90" wrapText="1"/>
    </xf>
    <xf numFmtId="0" fontId="13" fillId="0" borderId="20" xfId="0" applyFont="1" applyBorder="1" applyAlignment="1">
      <alignment textRotation="90" wrapText="1"/>
    </xf>
    <xf numFmtId="0" fontId="13" fillId="0" borderId="15" xfId="0" applyFont="1" applyBorder="1" applyAlignment="1">
      <alignment textRotation="90" wrapText="1"/>
    </xf>
    <xf numFmtId="0" fontId="13" fillId="0" borderId="39" xfId="0" applyFont="1" applyBorder="1" applyAlignment="1">
      <alignment textRotation="90" wrapText="1"/>
    </xf>
    <xf numFmtId="0" fontId="13" fillId="0" borderId="40" xfId="0" applyFont="1" applyBorder="1" applyAlignment="1">
      <alignment textRotation="90" wrapText="1"/>
    </xf>
    <xf numFmtId="0" fontId="13" fillId="0" borderId="32" xfId="0" applyFont="1" applyBorder="1" applyAlignment="1">
      <alignment textRotation="90" wrapText="1"/>
    </xf>
    <xf numFmtId="0" fontId="13" fillId="0" borderId="41" xfId="0" applyFont="1" applyBorder="1" applyAlignment="1">
      <alignment textRotation="90" wrapText="1"/>
    </xf>
    <xf numFmtId="0" fontId="10" fillId="0" borderId="60" xfId="0" applyFont="1" applyBorder="1" applyAlignment="1">
      <alignment textRotation="62"/>
    </xf>
    <xf numFmtId="0" fontId="10" fillId="0" borderId="53" xfId="0" applyFont="1" applyBorder="1" applyAlignment="1">
      <alignment textRotation="62"/>
    </xf>
    <xf numFmtId="0" fontId="13" fillId="0" borderId="20" xfId="0" applyFont="1" applyBorder="1" applyAlignment="1">
      <alignment horizontal="center" vertical="center" textRotation="90" wrapText="1" readingOrder="1"/>
    </xf>
    <xf numFmtId="0" fontId="13" fillId="0" borderId="15" xfId="0" applyFont="1" applyBorder="1" applyAlignment="1">
      <alignment horizontal="center" vertical="center" textRotation="90" wrapText="1" readingOrder="1"/>
    </xf>
    <xf numFmtId="0" fontId="13" fillId="0" borderId="39" xfId="0" applyFont="1" applyBorder="1" applyAlignment="1">
      <alignment horizontal="center" vertical="center" textRotation="90" wrapText="1" readingOrder="1"/>
    </xf>
    <xf numFmtId="0" fontId="13" fillId="0" borderId="72" xfId="0" applyFont="1" applyBorder="1" applyAlignment="1">
      <alignment textRotation="90" wrapText="1"/>
    </xf>
    <xf numFmtId="0" fontId="13" fillId="0" borderId="51" xfId="0" applyFont="1" applyBorder="1" applyAlignment="1">
      <alignment textRotation="90" wrapText="1"/>
    </xf>
    <xf numFmtId="0" fontId="13" fillId="0" borderId="72" xfId="0" applyFont="1" applyBorder="1" applyAlignment="1">
      <alignment horizontal="center" vertical="center" textRotation="90" wrapText="1"/>
    </xf>
    <xf numFmtId="0" fontId="13" fillId="0" borderId="51" xfId="0" applyFont="1" applyBorder="1" applyAlignment="1">
      <alignment horizontal="center" vertical="center" textRotation="90" wrapText="1"/>
    </xf>
    <xf numFmtId="0" fontId="10" fillId="0" borderId="45" xfId="0" applyFont="1" applyBorder="1" applyAlignment="1">
      <alignment textRotation="62"/>
    </xf>
    <xf numFmtId="0" fontId="13" fillId="0" borderId="35" xfId="0" applyFont="1" applyBorder="1" applyAlignment="1">
      <alignment textRotation="90" wrapText="1"/>
    </xf>
    <xf numFmtId="0" fontId="13" fillId="0" borderId="12" xfId="0" applyFont="1" applyBorder="1" applyAlignment="1">
      <alignment textRotation="90" wrapText="1"/>
    </xf>
    <xf numFmtId="0" fontId="16" fillId="0" borderId="44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10" fillId="0" borderId="45" xfId="0" applyFont="1" applyBorder="1" applyAlignment="1">
      <alignment horizontal="center" textRotation="64"/>
    </xf>
    <xf numFmtId="0" fontId="10" fillId="0" borderId="60" xfId="0" applyFont="1" applyBorder="1" applyAlignment="1">
      <alignment horizontal="center" textRotation="64"/>
    </xf>
    <xf numFmtId="0" fontId="10" fillId="0" borderId="53" xfId="0" applyFont="1" applyBorder="1" applyAlignment="1">
      <alignment horizontal="center" textRotation="64"/>
    </xf>
    <xf numFmtId="0" fontId="10" fillId="0" borderId="45" xfId="0" applyFont="1" applyBorder="1" applyAlignment="1">
      <alignment textRotation="45"/>
    </xf>
    <xf numFmtId="0" fontId="10" fillId="0" borderId="60" xfId="0" applyFont="1" applyBorder="1" applyAlignment="1">
      <alignment textRotation="45"/>
    </xf>
    <xf numFmtId="0" fontId="10" fillId="0" borderId="53" xfId="0" applyFont="1" applyBorder="1" applyAlignment="1">
      <alignment textRotation="45"/>
    </xf>
    <xf numFmtId="0" fontId="10" fillId="0" borderId="73" xfId="0" applyFont="1" applyBorder="1" applyAlignment="1">
      <alignment horizontal="center" vertical="justify" textRotation="45"/>
    </xf>
    <xf numFmtId="0" fontId="10" fillId="0" borderId="63" xfId="0" applyFont="1" applyBorder="1" applyAlignment="1">
      <alignment horizontal="center" vertical="justify" textRotation="45"/>
    </xf>
    <xf numFmtId="0" fontId="10" fillId="0" borderId="70" xfId="0" applyFont="1" applyBorder="1" applyAlignment="1">
      <alignment horizontal="center" vertical="justify" textRotation="45"/>
    </xf>
    <xf numFmtId="0" fontId="13" fillId="0" borderId="85" xfId="0" applyFont="1" applyBorder="1" applyAlignment="1">
      <alignment horizontal="center" vertical="center" textRotation="90" wrapText="1"/>
    </xf>
    <xf numFmtId="0" fontId="13" fillId="0" borderId="76" xfId="0" applyFont="1" applyBorder="1" applyAlignment="1">
      <alignment horizontal="center" vertical="center" textRotation="90" wrapText="1"/>
    </xf>
    <xf numFmtId="0" fontId="13" fillId="0" borderId="83" xfId="0" applyFont="1" applyBorder="1" applyAlignment="1">
      <alignment horizontal="center" vertical="center" textRotation="90" wrapText="1"/>
    </xf>
    <xf numFmtId="0" fontId="13" fillId="0" borderId="69" xfId="0" applyFont="1" applyBorder="1" applyAlignment="1">
      <alignment horizontal="center" vertical="center" textRotation="90" wrapText="1"/>
    </xf>
    <xf numFmtId="0" fontId="13" fillId="0" borderId="23" xfId="0" applyFont="1" applyBorder="1" applyAlignment="1">
      <alignment horizontal="center" vertical="center" textRotation="90" wrapText="1"/>
    </xf>
    <xf numFmtId="0" fontId="13" fillId="0" borderId="57" xfId="0" applyFont="1" applyBorder="1" applyAlignment="1">
      <alignment horizontal="center" vertical="center" textRotation="90" wrapText="1"/>
    </xf>
    <xf numFmtId="0" fontId="13" fillId="0" borderId="62" xfId="0" applyFont="1" applyBorder="1" applyAlignment="1">
      <alignment textRotation="90" wrapText="1"/>
    </xf>
    <xf numFmtId="0" fontId="13" fillId="0" borderId="85" xfId="0" applyFont="1" applyBorder="1" applyAlignment="1">
      <alignment textRotation="90" wrapText="1"/>
    </xf>
    <xf numFmtId="0" fontId="13" fillId="0" borderId="76" xfId="0" applyFont="1" applyBorder="1" applyAlignment="1">
      <alignment textRotation="90" wrapText="1"/>
    </xf>
    <xf numFmtId="0" fontId="13" fillId="0" borderId="83" xfId="0" applyFont="1" applyBorder="1" applyAlignment="1">
      <alignment textRotation="90" wrapText="1"/>
    </xf>
    <xf numFmtId="0" fontId="17" fillId="0" borderId="70" xfId="0" applyFont="1" applyBorder="1" applyAlignment="1">
      <alignment/>
    </xf>
    <xf numFmtId="0" fontId="0" fillId="0" borderId="42" xfId="0" applyBorder="1" applyAlignment="1">
      <alignment/>
    </xf>
    <xf numFmtId="0" fontId="13" fillId="0" borderId="20" xfId="0" applyFont="1" applyBorder="1" applyAlignment="1">
      <alignment horizontal="center" vertical="center" textRotation="90" wrapText="1"/>
    </xf>
    <xf numFmtId="0" fontId="13" fillId="0" borderId="15" xfId="0" applyFont="1" applyBorder="1" applyAlignment="1">
      <alignment horizontal="center" vertical="center" textRotation="90" wrapText="1"/>
    </xf>
    <xf numFmtId="0" fontId="13" fillId="0" borderId="39" xfId="0" applyFont="1" applyBorder="1" applyAlignment="1">
      <alignment horizontal="center" vertical="center" textRotation="90" wrapText="1"/>
    </xf>
    <xf numFmtId="0" fontId="13" fillId="0" borderId="45" xfId="0" applyFont="1" applyBorder="1" applyAlignment="1">
      <alignment horizontal="center" vertical="justify" textRotation="90"/>
    </xf>
    <xf numFmtId="0" fontId="13" fillId="0" borderId="60" xfId="0" applyFont="1" applyBorder="1" applyAlignment="1">
      <alignment horizontal="center" vertical="justify" textRotation="90"/>
    </xf>
    <xf numFmtId="0" fontId="13" fillId="0" borderId="53" xfId="0" applyFont="1" applyBorder="1" applyAlignment="1">
      <alignment horizontal="center" vertical="justify" textRotation="90"/>
    </xf>
    <xf numFmtId="0" fontId="0" fillId="0" borderId="15" xfId="0" applyBorder="1" applyAlignment="1">
      <alignment textRotation="90" wrapText="1"/>
    </xf>
    <xf numFmtId="0" fontId="0" fillId="0" borderId="39" xfId="0" applyBorder="1" applyAlignment="1">
      <alignment textRotation="90" wrapText="1"/>
    </xf>
    <xf numFmtId="0" fontId="17" fillId="0" borderId="28" xfId="0" applyFont="1" applyBorder="1" applyAlignment="1">
      <alignment/>
    </xf>
    <xf numFmtId="0" fontId="13" fillId="0" borderId="45" xfId="0" applyFont="1" applyBorder="1" applyAlignment="1">
      <alignment horizontal="center" vertical="center" textRotation="90" wrapText="1"/>
    </xf>
    <xf numFmtId="0" fontId="13" fillId="0" borderId="60" xfId="0" applyFont="1" applyBorder="1" applyAlignment="1">
      <alignment horizontal="center" vertical="center" textRotation="90" wrapText="1"/>
    </xf>
    <xf numFmtId="0" fontId="13" fillId="0" borderId="53" xfId="0" applyFont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39" xfId="0" applyBorder="1" applyAlignment="1">
      <alignment horizontal="center" vertical="center" textRotation="90" wrapText="1"/>
    </xf>
    <xf numFmtId="0" fontId="13" fillId="0" borderId="68" xfId="0" applyFont="1" applyBorder="1" applyAlignment="1">
      <alignment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120"/>
  <sheetViews>
    <sheetView zoomScale="75" zoomScaleNormal="75" zoomScaleSheetLayoutView="75" zoomScalePageLayoutView="0" workbookViewId="0" topLeftCell="A4">
      <pane xSplit="2" topLeftCell="C1" activePane="topRight" state="frozen"/>
      <selection pane="topLeft" activeCell="A1" sqref="A1"/>
      <selection pane="topRight" activeCell="DH50" sqref="DH50"/>
    </sheetView>
  </sheetViews>
  <sheetFormatPr defaultColWidth="9.00390625" defaultRowHeight="12.75"/>
  <cols>
    <col min="1" max="1" width="4.875" style="17" customWidth="1"/>
    <col min="2" max="2" width="14.00390625" style="163" customWidth="1"/>
    <col min="3" max="45" width="2.25390625" style="163" customWidth="1"/>
    <col min="46" max="46" width="2.875" style="163" customWidth="1"/>
    <col min="47" max="47" width="2.25390625" style="163" hidden="1" customWidth="1"/>
    <col min="48" max="48" width="6.75390625" style="183" customWidth="1"/>
    <col min="49" max="60" width="2.25390625" style="163" customWidth="1"/>
    <col min="61" max="61" width="2.625" style="163" customWidth="1"/>
    <col min="62" max="63" width="2.25390625" style="163" customWidth="1"/>
    <col min="64" max="64" width="2.625" style="163" customWidth="1"/>
    <col min="65" max="71" width="2.25390625" style="163" customWidth="1"/>
    <col min="72" max="72" width="3.25390625" style="163" customWidth="1"/>
    <col min="73" max="73" width="7.625" style="163" customWidth="1"/>
    <col min="74" max="76" width="2.25390625" style="163" customWidth="1"/>
    <col min="77" max="77" width="2.25390625" style="184" customWidth="1"/>
    <col min="78" max="88" width="2.25390625" style="163" customWidth="1"/>
    <col min="89" max="89" width="3.375" style="163" customWidth="1"/>
    <col min="90" max="90" width="7.375" style="163" customWidth="1"/>
    <col min="91" max="100" width="2.25390625" style="163" customWidth="1"/>
    <col min="101" max="101" width="2.375" style="163" customWidth="1"/>
    <col min="102" max="102" width="2.25390625" style="163" customWidth="1"/>
    <col min="103" max="103" width="4.875" style="163" customWidth="1"/>
    <col min="104" max="104" width="7.25390625" style="163" customWidth="1"/>
    <col min="105" max="105" width="4.00390625" style="163" customWidth="1"/>
    <col min="106" max="106" width="19.375" style="163" customWidth="1"/>
    <col min="107" max="118" width="2.25390625" style="163" customWidth="1"/>
    <col min="119" max="119" width="4.00390625" style="163" customWidth="1"/>
    <col min="120" max="120" width="6.875" style="163" customWidth="1"/>
    <col min="121" max="121" width="3.00390625" style="163" customWidth="1"/>
    <col min="122" max="122" width="2.875" style="163" customWidth="1"/>
    <col min="123" max="145" width="2.25390625" style="163" customWidth="1"/>
    <col min="146" max="146" width="6.875" style="163" customWidth="1"/>
    <col min="147" max="147" width="2.875" style="163" customWidth="1"/>
    <col min="148" max="161" width="2.25390625" style="163" customWidth="1"/>
    <col min="162" max="162" width="6.75390625" style="163" customWidth="1"/>
    <col min="163" max="163" width="2.75390625" style="163" customWidth="1"/>
    <col min="164" max="165" width="2.25390625" style="163" customWidth="1"/>
    <col min="166" max="166" width="2.875" style="163" customWidth="1"/>
    <col min="167" max="171" width="2.25390625" style="163" customWidth="1"/>
    <col min="172" max="176" width="2.875" style="163" customWidth="1"/>
    <col min="177" max="178" width="2.25390625" style="163" customWidth="1"/>
    <col min="179" max="179" width="8.00390625" style="163" customWidth="1"/>
    <col min="180" max="180" width="2.625" style="163" customWidth="1"/>
    <col min="181" max="181" width="2.875" style="163" customWidth="1"/>
    <col min="182" max="185" width="2.25390625" style="163" customWidth="1"/>
    <col min="186" max="189" width="2.625" style="163" customWidth="1"/>
    <col min="190" max="190" width="3.625" style="163" customWidth="1"/>
    <col min="191" max="191" width="6.625" style="163" customWidth="1"/>
    <col min="192" max="192" width="10.625" style="163" customWidth="1"/>
    <col min="193" max="193" width="9.25390625" style="163" customWidth="1"/>
    <col min="194" max="194" width="7.25390625" style="163" customWidth="1"/>
    <col min="195" max="195" width="6.75390625" style="25" customWidth="1"/>
    <col min="196" max="196" width="7.25390625" style="0" customWidth="1"/>
    <col min="198" max="198" width="6.25390625" style="0" customWidth="1"/>
    <col min="199" max="199" width="13.75390625" style="0" customWidth="1"/>
    <col min="200" max="200" width="5.875" style="0" customWidth="1"/>
    <col min="201" max="201" width="6.25390625" style="0" customWidth="1"/>
    <col min="202" max="202" width="9.25390625" style="0" customWidth="1"/>
    <col min="203" max="203" width="5.75390625" style="0" customWidth="1"/>
    <col min="204" max="204" width="5.625" style="0" customWidth="1"/>
    <col min="205" max="205" width="5.75390625" style="0" customWidth="1"/>
    <col min="206" max="207" width="5.125" style="0" customWidth="1"/>
    <col min="208" max="209" width="6.75390625" style="0" customWidth="1"/>
  </cols>
  <sheetData>
    <row r="1" spans="1:195" s="1" customFormat="1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2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10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27"/>
    </row>
    <row r="2" ht="13.5" thickBot="1"/>
    <row r="3" spans="1:195" s="489" customFormat="1" ht="17.25" customHeight="1" thickBot="1">
      <c r="A3" s="480" t="s">
        <v>0</v>
      </c>
      <c r="B3" s="460" t="s">
        <v>1</v>
      </c>
      <c r="C3" s="671" t="s">
        <v>4</v>
      </c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3"/>
      <c r="V3" s="673"/>
      <c r="W3" s="673"/>
      <c r="X3" s="673"/>
      <c r="Y3" s="673"/>
      <c r="Z3" s="673"/>
      <c r="AA3" s="673"/>
      <c r="AB3" s="673"/>
      <c r="AC3" s="673"/>
      <c r="AD3" s="673"/>
      <c r="AE3" s="673"/>
      <c r="AF3" s="673"/>
      <c r="AG3" s="673"/>
      <c r="AH3" s="673"/>
      <c r="AI3" s="673"/>
      <c r="AJ3" s="673"/>
      <c r="AK3" s="673"/>
      <c r="AL3" s="673"/>
      <c r="AM3" s="673"/>
      <c r="AN3" s="673"/>
      <c r="AO3" s="673"/>
      <c r="AP3" s="673"/>
      <c r="AQ3" s="673"/>
      <c r="AR3" s="673"/>
      <c r="AS3" s="673"/>
      <c r="AT3" s="673"/>
      <c r="AU3" s="675"/>
      <c r="AV3" s="544" t="s">
        <v>41</v>
      </c>
      <c r="AW3" s="672" t="s">
        <v>2</v>
      </c>
      <c r="AX3" s="672"/>
      <c r="AY3" s="672"/>
      <c r="AZ3" s="672"/>
      <c r="BA3" s="672"/>
      <c r="BB3" s="672"/>
      <c r="BC3" s="672"/>
      <c r="BD3" s="673"/>
      <c r="BE3" s="673"/>
      <c r="BF3" s="673"/>
      <c r="BG3" s="673"/>
      <c r="BH3" s="673"/>
      <c r="BI3" s="673"/>
      <c r="BJ3" s="673"/>
      <c r="BK3" s="673"/>
      <c r="BL3" s="673"/>
      <c r="BM3" s="674"/>
      <c r="BN3" s="674"/>
      <c r="BO3" s="674"/>
      <c r="BP3" s="674"/>
      <c r="BQ3" s="674"/>
      <c r="BR3" s="674"/>
      <c r="BS3" s="674"/>
      <c r="BT3" s="674"/>
      <c r="BU3" s="483" t="s">
        <v>135</v>
      </c>
      <c r="BV3" s="671" t="s">
        <v>94</v>
      </c>
      <c r="BW3" s="672"/>
      <c r="BX3" s="672"/>
      <c r="BY3" s="672"/>
      <c r="BZ3" s="673"/>
      <c r="CA3" s="673"/>
      <c r="CB3" s="673"/>
      <c r="CC3" s="673"/>
      <c r="CD3" s="674"/>
      <c r="CE3" s="674"/>
      <c r="CF3" s="674"/>
      <c r="CG3" s="674"/>
      <c r="CH3" s="674"/>
      <c r="CI3" s="674"/>
      <c r="CJ3" s="674"/>
      <c r="CK3" s="675"/>
      <c r="CL3" s="483" t="s">
        <v>135</v>
      </c>
      <c r="CM3" s="672" t="s">
        <v>5</v>
      </c>
      <c r="CN3" s="673"/>
      <c r="CO3" s="673"/>
      <c r="CP3" s="674"/>
      <c r="CQ3" s="674"/>
      <c r="CR3" s="674"/>
      <c r="CS3" s="674"/>
      <c r="CT3" s="674"/>
      <c r="CU3" s="674"/>
      <c r="CV3" s="674"/>
      <c r="CW3" s="674"/>
      <c r="CX3" s="674"/>
      <c r="CY3" s="674"/>
      <c r="CZ3" s="483" t="s">
        <v>135</v>
      </c>
      <c r="DA3" s="486"/>
      <c r="DB3" s="486"/>
      <c r="DC3" s="665" t="s">
        <v>6</v>
      </c>
      <c r="DD3" s="666"/>
      <c r="DE3" s="666"/>
      <c r="DF3" s="666"/>
      <c r="DG3" s="666"/>
      <c r="DH3" s="666"/>
      <c r="DI3" s="666"/>
      <c r="DJ3" s="666"/>
      <c r="DK3" s="666"/>
      <c r="DL3" s="666"/>
      <c r="DM3" s="666"/>
      <c r="DN3" s="666"/>
      <c r="DO3" s="666"/>
      <c r="DP3" s="480" t="s">
        <v>41</v>
      </c>
      <c r="DQ3" s="665" t="s">
        <v>124</v>
      </c>
      <c r="DR3" s="666"/>
      <c r="DS3" s="666"/>
      <c r="DT3" s="666"/>
      <c r="DU3" s="666"/>
      <c r="DV3" s="666"/>
      <c r="DW3" s="666"/>
      <c r="DX3" s="666"/>
      <c r="DY3" s="666"/>
      <c r="DZ3" s="666"/>
      <c r="EA3" s="666"/>
      <c r="EB3" s="666"/>
      <c r="EC3" s="666"/>
      <c r="ED3" s="666"/>
      <c r="EE3" s="666"/>
      <c r="EF3" s="666"/>
      <c r="EG3" s="666"/>
      <c r="EH3" s="666"/>
      <c r="EI3" s="666"/>
      <c r="EJ3" s="666"/>
      <c r="EK3" s="666"/>
      <c r="EL3" s="666"/>
      <c r="EM3" s="666"/>
      <c r="EN3" s="666"/>
      <c r="EO3" s="667"/>
      <c r="EP3" s="484" t="s">
        <v>41</v>
      </c>
      <c r="EQ3" s="665" t="s">
        <v>58</v>
      </c>
      <c r="ER3" s="666"/>
      <c r="ES3" s="666"/>
      <c r="ET3" s="666"/>
      <c r="EU3" s="666"/>
      <c r="EV3" s="666"/>
      <c r="EW3" s="666"/>
      <c r="EX3" s="666"/>
      <c r="EY3" s="666"/>
      <c r="EZ3" s="666"/>
      <c r="FA3" s="666"/>
      <c r="FB3" s="666"/>
      <c r="FC3" s="666"/>
      <c r="FD3" s="666"/>
      <c r="FE3" s="666"/>
      <c r="FF3" s="485" t="s">
        <v>41</v>
      </c>
      <c r="FG3" s="665" t="s">
        <v>7</v>
      </c>
      <c r="FH3" s="666"/>
      <c r="FI3" s="666"/>
      <c r="FJ3" s="666"/>
      <c r="FK3" s="666"/>
      <c r="FL3" s="666"/>
      <c r="FM3" s="666"/>
      <c r="FN3" s="666"/>
      <c r="FO3" s="666"/>
      <c r="FP3" s="666"/>
      <c r="FQ3" s="666"/>
      <c r="FR3" s="666"/>
      <c r="FS3" s="666"/>
      <c r="FT3" s="666"/>
      <c r="FU3" s="666"/>
      <c r="FV3" s="666"/>
      <c r="FW3" s="480" t="s">
        <v>41</v>
      </c>
      <c r="FX3" s="665" t="s">
        <v>15</v>
      </c>
      <c r="FY3" s="666"/>
      <c r="FZ3" s="666"/>
      <c r="GA3" s="666"/>
      <c r="GB3" s="666"/>
      <c r="GC3" s="666"/>
      <c r="GD3" s="666"/>
      <c r="GE3" s="666"/>
      <c r="GF3" s="666"/>
      <c r="GG3" s="666"/>
      <c r="GH3" s="666"/>
      <c r="GI3" s="480" t="s">
        <v>41</v>
      </c>
      <c r="GJ3" s="486" t="s">
        <v>3</v>
      </c>
      <c r="GK3" s="487" t="s">
        <v>8</v>
      </c>
      <c r="GL3" s="185"/>
      <c r="GM3" s="488"/>
    </row>
    <row r="4" spans="1:195" ht="13.5" thickBot="1">
      <c r="A4" s="96">
        <v>1</v>
      </c>
      <c r="B4" s="97" t="s">
        <v>16</v>
      </c>
      <c r="C4" s="50">
        <v>5</v>
      </c>
      <c r="D4" s="50">
        <v>5</v>
      </c>
      <c r="E4" s="221">
        <v>5</v>
      </c>
      <c r="F4" s="221"/>
      <c r="G4" s="148">
        <v>5</v>
      </c>
      <c r="H4" s="153">
        <v>5</v>
      </c>
      <c r="I4" s="153"/>
      <c r="J4" s="153"/>
      <c r="K4" s="639"/>
      <c r="L4" s="639">
        <v>5</v>
      </c>
      <c r="M4" s="639">
        <v>4</v>
      </c>
      <c r="N4" s="640">
        <v>5</v>
      </c>
      <c r="O4" s="640">
        <v>5</v>
      </c>
      <c r="P4" s="640"/>
      <c r="Q4" s="640"/>
      <c r="R4" s="640"/>
      <c r="S4" s="640"/>
      <c r="T4" s="640"/>
      <c r="U4" s="153"/>
      <c r="V4" s="153"/>
      <c r="W4" s="153"/>
      <c r="X4" s="153"/>
      <c r="Y4" s="153"/>
      <c r="Z4" s="153"/>
      <c r="AA4" s="186"/>
      <c r="AB4" s="186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28">
        <f aca="true" t="shared" si="0" ref="AV4:AV28">AVERAGE(C4:AU4)</f>
        <v>4.888888888888889</v>
      </c>
      <c r="AW4" s="409">
        <v>0</v>
      </c>
      <c r="AX4" s="412"/>
      <c r="AY4" s="212">
        <v>4</v>
      </c>
      <c r="AZ4" s="212">
        <v>4</v>
      </c>
      <c r="BA4" s="212"/>
      <c r="BB4" s="212"/>
      <c r="BC4" s="153"/>
      <c r="BD4" s="640">
        <v>4</v>
      </c>
      <c r="BE4" s="640"/>
      <c r="BF4" s="640"/>
      <c r="BG4" s="640"/>
      <c r="BH4" s="640"/>
      <c r="BI4" s="640"/>
      <c r="BJ4" s="640"/>
      <c r="BK4" s="153"/>
      <c r="BL4" s="153"/>
      <c r="BM4" s="187"/>
      <c r="BN4" s="187"/>
      <c r="BO4" s="187"/>
      <c r="BP4" s="187"/>
      <c r="BQ4" s="187"/>
      <c r="BR4" s="187"/>
      <c r="BS4" s="187"/>
      <c r="BT4" s="187"/>
      <c r="BU4" s="52">
        <f aca="true" t="shared" si="1" ref="BU4:BU28">AVERAGE(AW4:BT4)</f>
        <v>3</v>
      </c>
      <c r="BV4" s="409">
        <v>5</v>
      </c>
      <c r="BW4" s="204"/>
      <c r="BX4" s="211">
        <v>4</v>
      </c>
      <c r="BY4" s="205">
        <v>4</v>
      </c>
      <c r="BZ4" s="205"/>
      <c r="CA4" s="205"/>
      <c r="CB4" s="153">
        <v>4</v>
      </c>
      <c r="CC4" s="153"/>
      <c r="CD4" s="639">
        <v>4</v>
      </c>
      <c r="CE4" s="639"/>
      <c r="CF4" s="639"/>
      <c r="CG4" s="639"/>
      <c r="CH4" s="640"/>
      <c r="CI4" s="640"/>
      <c r="CJ4" s="645"/>
      <c r="CK4" s="639"/>
      <c r="CL4" s="52">
        <f aca="true" t="shared" si="2" ref="CL4:CL28">AVERAGE(BV4:CK4)</f>
        <v>4.2</v>
      </c>
      <c r="CM4" s="416">
        <v>5</v>
      </c>
      <c r="CN4" s="420"/>
      <c r="CO4" s="420"/>
      <c r="CP4" s="421"/>
      <c r="CQ4" s="205">
        <v>5</v>
      </c>
      <c r="CR4" s="205">
        <v>5</v>
      </c>
      <c r="CS4" s="205">
        <v>5</v>
      </c>
      <c r="CT4" s="205"/>
      <c r="CU4" s="205"/>
      <c r="CV4" s="639">
        <v>5</v>
      </c>
      <c r="CW4" s="639">
        <v>4</v>
      </c>
      <c r="CX4" s="639">
        <v>4</v>
      </c>
      <c r="CY4" s="639"/>
      <c r="CZ4" s="52">
        <f aca="true" t="shared" si="3" ref="CZ4:CZ28">AVERAGE(CM4:CY4)</f>
        <v>4.714285714285714</v>
      </c>
      <c r="DA4" s="96">
        <v>1</v>
      </c>
      <c r="DB4" s="97" t="s">
        <v>16</v>
      </c>
      <c r="DC4" s="409">
        <v>5</v>
      </c>
      <c r="DD4" s="204"/>
      <c r="DE4" s="204"/>
      <c r="DF4" s="211">
        <v>4</v>
      </c>
      <c r="DG4" s="211"/>
      <c r="DH4" s="211"/>
      <c r="DI4" s="648">
        <v>3</v>
      </c>
      <c r="DJ4" s="647">
        <v>5</v>
      </c>
      <c r="DK4" s="647"/>
      <c r="DL4" s="639"/>
      <c r="DM4" s="639"/>
      <c r="DN4" s="148"/>
      <c r="DO4" s="187"/>
      <c r="DP4" s="532">
        <f aca="true" t="shared" si="4" ref="DP4:DP28">AVERAGE(DC4:DO4)</f>
        <v>4.25</v>
      </c>
      <c r="DQ4" s="50">
        <v>5</v>
      </c>
      <c r="DR4" s="50"/>
      <c r="DS4" s="541"/>
      <c r="DT4" s="153">
        <v>4</v>
      </c>
      <c r="DU4" s="153">
        <v>5</v>
      </c>
      <c r="DV4" s="153">
        <v>3</v>
      </c>
      <c r="DW4" s="153">
        <v>2</v>
      </c>
      <c r="DX4" s="153">
        <v>4</v>
      </c>
      <c r="DY4" s="153">
        <v>3</v>
      </c>
      <c r="DZ4" s="640">
        <v>4</v>
      </c>
      <c r="EA4" s="640"/>
      <c r="EB4" s="640"/>
      <c r="EC4" s="640"/>
      <c r="ED4" s="640"/>
      <c r="EE4" s="640"/>
      <c r="EF4" s="640"/>
      <c r="EG4" s="640"/>
      <c r="EH4" s="541"/>
      <c r="EI4" s="542"/>
      <c r="EJ4" s="153"/>
      <c r="EK4" s="153"/>
      <c r="EL4" s="148"/>
      <c r="EM4" s="148"/>
      <c r="EN4" s="148"/>
      <c r="EO4" s="187"/>
      <c r="EP4" s="52">
        <f aca="true" t="shared" si="5" ref="EP4:EP28">AVERAGE(DQ4:EO4)</f>
        <v>3.75</v>
      </c>
      <c r="EQ4" s="416">
        <v>0</v>
      </c>
      <c r="ER4" s="421"/>
      <c r="ES4" s="205">
        <v>4</v>
      </c>
      <c r="ET4" s="205">
        <v>3</v>
      </c>
      <c r="EU4" s="205"/>
      <c r="EV4" s="647">
        <v>3</v>
      </c>
      <c r="EW4" s="648">
        <v>3</v>
      </c>
      <c r="EX4" s="648"/>
      <c r="EY4" s="640"/>
      <c r="EZ4" s="639"/>
      <c r="FA4" s="639"/>
      <c r="FB4" s="148"/>
      <c r="FC4" s="148"/>
      <c r="FD4" s="148"/>
      <c r="FE4" s="187"/>
      <c r="FF4" s="28">
        <f aca="true" t="shared" si="6" ref="FF4:FF28">AVERAGE(EQ4:FE4)</f>
        <v>2.6</v>
      </c>
      <c r="FG4" s="416">
        <v>0</v>
      </c>
      <c r="FH4" s="205">
        <v>4</v>
      </c>
      <c r="FI4" s="205"/>
      <c r="FJ4" s="647">
        <v>0</v>
      </c>
      <c r="FK4" s="647"/>
      <c r="FL4" s="647"/>
      <c r="FM4" s="648"/>
      <c r="FN4" s="424"/>
      <c r="FO4" s="186"/>
      <c r="FP4" s="148"/>
      <c r="FQ4" s="148"/>
      <c r="FR4" s="148"/>
      <c r="FS4" s="148"/>
      <c r="FT4" s="187"/>
      <c r="FU4" s="187"/>
      <c r="FV4" s="187"/>
      <c r="FW4" s="28">
        <f aca="true" t="shared" si="7" ref="FW4:FW17">AVERAGE(FG4:FV4)</f>
        <v>1.3333333333333333</v>
      </c>
      <c r="FX4" s="409">
        <v>5</v>
      </c>
      <c r="FY4" s="204"/>
      <c r="FZ4" s="210"/>
      <c r="GA4" s="205"/>
      <c r="GB4" s="205"/>
      <c r="GC4" s="211"/>
      <c r="GD4" s="648">
        <v>5</v>
      </c>
      <c r="GE4" s="640">
        <v>5</v>
      </c>
      <c r="GF4" s="640"/>
      <c r="GG4" s="640"/>
      <c r="GH4" s="148"/>
      <c r="GI4" s="52">
        <f aca="true" t="shared" si="8" ref="GI4:GI28">AVERAGE(FX4:GH4)</f>
        <v>5</v>
      </c>
      <c r="GJ4" s="228">
        <f>SUM(GH4,FW4,FF4,EP4,DP4,CZ4,CL4,BU4,AV4)</f>
        <v>28.736507936507937</v>
      </c>
      <c r="GL4" s="25"/>
      <c r="GM4"/>
    </row>
    <row r="5" spans="1:195" ht="13.5" thickBot="1">
      <c r="A5" s="98">
        <v>2</v>
      </c>
      <c r="B5" s="99" t="s">
        <v>42</v>
      </c>
      <c r="C5" s="63">
        <v>0</v>
      </c>
      <c r="D5" s="63"/>
      <c r="E5" s="64"/>
      <c r="F5" s="64"/>
      <c r="G5" s="149">
        <v>5</v>
      </c>
      <c r="H5" s="151">
        <v>5</v>
      </c>
      <c r="I5" s="151">
        <v>5</v>
      </c>
      <c r="J5" s="151"/>
      <c r="K5" s="638"/>
      <c r="L5" s="638">
        <v>4</v>
      </c>
      <c r="M5" s="638">
        <v>4</v>
      </c>
      <c r="N5" s="641">
        <v>4</v>
      </c>
      <c r="O5" s="641">
        <v>5</v>
      </c>
      <c r="P5" s="641"/>
      <c r="Q5" s="641"/>
      <c r="R5" s="641"/>
      <c r="S5" s="641"/>
      <c r="T5" s="641"/>
      <c r="U5" s="151"/>
      <c r="V5" s="151"/>
      <c r="W5" s="151"/>
      <c r="X5" s="151"/>
      <c r="Y5" s="151"/>
      <c r="Z5" s="151"/>
      <c r="AA5" s="189"/>
      <c r="AB5" s="188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29">
        <f t="shared" si="0"/>
        <v>4</v>
      </c>
      <c r="AW5" s="410">
        <v>0</v>
      </c>
      <c r="AX5" s="160"/>
      <c r="AY5" s="408">
        <v>4</v>
      </c>
      <c r="AZ5" s="408"/>
      <c r="BA5" s="408"/>
      <c r="BB5" s="408"/>
      <c r="BC5" s="151"/>
      <c r="BD5" s="641">
        <v>3</v>
      </c>
      <c r="BE5" s="641">
        <v>4</v>
      </c>
      <c r="BF5" s="641"/>
      <c r="BG5" s="641"/>
      <c r="BH5" s="641"/>
      <c r="BI5" s="641"/>
      <c r="BJ5" s="641"/>
      <c r="BK5" s="151"/>
      <c r="BL5" s="151"/>
      <c r="BM5" s="190"/>
      <c r="BN5" s="190"/>
      <c r="BO5" s="190"/>
      <c r="BP5" s="190"/>
      <c r="BQ5" s="190"/>
      <c r="BR5" s="190"/>
      <c r="BS5" s="190"/>
      <c r="BT5" s="190"/>
      <c r="BU5" s="29">
        <f t="shared" si="1"/>
        <v>2.75</v>
      </c>
      <c r="BV5" s="410">
        <v>0</v>
      </c>
      <c r="BW5" s="63"/>
      <c r="BX5" s="151">
        <v>4</v>
      </c>
      <c r="BY5" s="149">
        <v>5</v>
      </c>
      <c r="BZ5" s="149">
        <v>4</v>
      </c>
      <c r="CA5" s="149">
        <v>5</v>
      </c>
      <c r="CB5" s="151">
        <v>4</v>
      </c>
      <c r="CC5" s="151">
        <v>5</v>
      </c>
      <c r="CD5" s="638">
        <v>4</v>
      </c>
      <c r="CE5" s="638">
        <v>5</v>
      </c>
      <c r="CF5" s="638"/>
      <c r="CG5" s="638"/>
      <c r="CH5" s="641"/>
      <c r="CI5" s="641"/>
      <c r="CJ5" s="645"/>
      <c r="CK5" s="638"/>
      <c r="CL5" s="52">
        <f t="shared" si="2"/>
        <v>4</v>
      </c>
      <c r="CM5" s="418">
        <v>0</v>
      </c>
      <c r="CN5" s="188"/>
      <c r="CO5" s="190"/>
      <c r="CP5" s="190"/>
      <c r="CQ5" s="149">
        <v>5</v>
      </c>
      <c r="CR5" s="149">
        <v>5</v>
      </c>
      <c r="CS5" s="149">
        <v>5</v>
      </c>
      <c r="CT5" s="149">
        <v>5</v>
      </c>
      <c r="CU5" s="149">
        <v>5</v>
      </c>
      <c r="CV5" s="638">
        <v>5</v>
      </c>
      <c r="CW5" s="638">
        <v>5</v>
      </c>
      <c r="CX5" s="638"/>
      <c r="CY5" s="638"/>
      <c r="CZ5" s="29">
        <f>AVERAGE(CM5:CY5)</f>
        <v>4.375</v>
      </c>
      <c r="DA5" s="98">
        <v>2</v>
      </c>
      <c r="DB5" s="99" t="s">
        <v>42</v>
      </c>
      <c r="DC5" s="410">
        <v>4</v>
      </c>
      <c r="DD5" s="63"/>
      <c r="DE5" s="63"/>
      <c r="DF5" s="149">
        <v>4</v>
      </c>
      <c r="DG5" s="149">
        <v>3</v>
      </c>
      <c r="DH5" s="149">
        <v>4</v>
      </c>
      <c r="DI5" s="638">
        <v>4</v>
      </c>
      <c r="DJ5" s="638">
        <v>3</v>
      </c>
      <c r="DK5" s="638">
        <v>5</v>
      </c>
      <c r="DL5" s="638"/>
      <c r="DM5" s="638"/>
      <c r="DN5" s="149"/>
      <c r="DO5" s="190"/>
      <c r="DP5" s="534">
        <f t="shared" si="4"/>
        <v>3.857142857142857</v>
      </c>
      <c r="DQ5" s="63">
        <v>0</v>
      </c>
      <c r="DR5" s="63"/>
      <c r="DS5" s="63"/>
      <c r="DT5" s="151">
        <v>4</v>
      </c>
      <c r="DU5" s="151">
        <v>5</v>
      </c>
      <c r="DV5" s="151">
        <v>4</v>
      </c>
      <c r="DW5" s="151">
        <v>5</v>
      </c>
      <c r="DX5" s="151">
        <v>4</v>
      </c>
      <c r="DY5" s="151">
        <v>5</v>
      </c>
      <c r="DZ5" s="641">
        <v>4</v>
      </c>
      <c r="EA5" s="641">
        <v>3</v>
      </c>
      <c r="EB5" s="641">
        <v>3</v>
      </c>
      <c r="EC5" s="641"/>
      <c r="ED5" s="641"/>
      <c r="EE5" s="641"/>
      <c r="EF5" s="641"/>
      <c r="EG5" s="641"/>
      <c r="EH5" s="522"/>
      <c r="EI5" s="538"/>
      <c r="EJ5" s="151"/>
      <c r="EK5" s="151"/>
      <c r="EL5" s="149"/>
      <c r="EM5" s="149"/>
      <c r="EN5" s="149"/>
      <c r="EO5" s="190"/>
      <c r="EP5" s="29">
        <f t="shared" si="5"/>
        <v>3.7</v>
      </c>
      <c r="EQ5" s="418">
        <v>5</v>
      </c>
      <c r="ER5" s="190"/>
      <c r="ES5" s="149">
        <v>4</v>
      </c>
      <c r="ET5" s="149"/>
      <c r="EU5" s="149"/>
      <c r="EV5" s="638">
        <v>5</v>
      </c>
      <c r="EW5" s="641">
        <v>2</v>
      </c>
      <c r="EX5" s="641"/>
      <c r="EY5" s="641"/>
      <c r="EZ5" s="638"/>
      <c r="FA5" s="638"/>
      <c r="FB5" s="149"/>
      <c r="FC5" s="149"/>
      <c r="FD5" s="149"/>
      <c r="FE5" s="190"/>
      <c r="FF5" s="29">
        <f t="shared" si="6"/>
        <v>4</v>
      </c>
      <c r="FG5" s="418">
        <v>0</v>
      </c>
      <c r="FH5" s="149">
        <v>4</v>
      </c>
      <c r="FI5" s="149"/>
      <c r="FJ5" s="638">
        <v>5</v>
      </c>
      <c r="FK5" s="638"/>
      <c r="FL5" s="638"/>
      <c r="FM5" s="641"/>
      <c r="FN5" s="55"/>
      <c r="FO5" s="188"/>
      <c r="FP5" s="149"/>
      <c r="FQ5" s="149"/>
      <c r="FR5" s="149"/>
      <c r="FS5" s="149"/>
      <c r="FT5" s="190"/>
      <c r="FU5" s="190"/>
      <c r="FV5" s="190"/>
      <c r="FW5" s="29">
        <f t="shared" si="7"/>
        <v>3</v>
      </c>
      <c r="FX5" s="410">
        <v>0</v>
      </c>
      <c r="FY5" s="63"/>
      <c r="FZ5" s="64"/>
      <c r="GA5" s="149">
        <v>5</v>
      </c>
      <c r="GB5" s="149"/>
      <c r="GC5" s="151"/>
      <c r="GD5" s="641">
        <v>5</v>
      </c>
      <c r="GE5" s="641">
        <v>5</v>
      </c>
      <c r="GF5" s="641"/>
      <c r="GG5" s="641"/>
      <c r="GH5" s="149"/>
      <c r="GI5" s="28">
        <f t="shared" si="8"/>
        <v>3.75</v>
      </c>
      <c r="GJ5" s="228">
        <f aca="true" t="shared" si="9" ref="GJ5:GJ28">SUM(GI5,FW5,FF5,EP5,DP5,CZ5,CL5,BU5,AV5)</f>
        <v>33.43214285714286</v>
      </c>
      <c r="GL5" s="25"/>
      <c r="GM5"/>
    </row>
    <row r="6" spans="1:195" ht="13.5" thickBot="1">
      <c r="A6" s="98">
        <v>3</v>
      </c>
      <c r="B6" s="99" t="s">
        <v>18</v>
      </c>
      <c r="C6" s="63">
        <v>5</v>
      </c>
      <c r="D6" s="63"/>
      <c r="E6" s="64"/>
      <c r="F6" s="64"/>
      <c r="G6" s="149">
        <v>4</v>
      </c>
      <c r="H6" s="151"/>
      <c r="I6" s="151"/>
      <c r="J6" s="151"/>
      <c r="K6" s="638"/>
      <c r="L6" s="638">
        <v>3</v>
      </c>
      <c r="M6" s="638">
        <v>4</v>
      </c>
      <c r="N6" s="641">
        <v>3</v>
      </c>
      <c r="O6" s="641">
        <v>4</v>
      </c>
      <c r="P6" s="641">
        <v>3</v>
      </c>
      <c r="Q6" s="641"/>
      <c r="R6" s="641"/>
      <c r="S6" s="641"/>
      <c r="T6" s="641"/>
      <c r="U6" s="151"/>
      <c r="V6" s="151"/>
      <c r="W6" s="151"/>
      <c r="X6" s="151"/>
      <c r="Y6" s="151"/>
      <c r="Z6" s="151"/>
      <c r="AA6" s="188"/>
      <c r="AB6" s="188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29">
        <f t="shared" si="0"/>
        <v>3.7142857142857144</v>
      </c>
      <c r="AW6" s="410">
        <v>0</v>
      </c>
      <c r="AX6" s="160"/>
      <c r="AY6" s="408">
        <v>3</v>
      </c>
      <c r="AZ6" s="408">
        <v>3</v>
      </c>
      <c r="BA6" s="408"/>
      <c r="BB6" s="408"/>
      <c r="BC6" s="151"/>
      <c r="BD6" s="641">
        <v>3</v>
      </c>
      <c r="BE6" s="641"/>
      <c r="BF6" s="641"/>
      <c r="BG6" s="641"/>
      <c r="BH6" s="641"/>
      <c r="BI6" s="641"/>
      <c r="BJ6" s="641"/>
      <c r="BK6" s="151"/>
      <c r="BL6" s="151"/>
      <c r="BM6" s="190"/>
      <c r="BN6" s="190"/>
      <c r="BO6" s="190"/>
      <c r="BP6" s="190"/>
      <c r="BQ6" s="190"/>
      <c r="BR6" s="190"/>
      <c r="BS6" s="190"/>
      <c r="BT6" s="190"/>
      <c r="BU6" s="29">
        <f t="shared" si="1"/>
        <v>2.25</v>
      </c>
      <c r="BV6" s="410">
        <v>0</v>
      </c>
      <c r="BW6" s="63"/>
      <c r="BX6" s="151">
        <v>3</v>
      </c>
      <c r="BY6" s="149">
        <v>4</v>
      </c>
      <c r="BZ6" s="149">
        <v>3</v>
      </c>
      <c r="CA6" s="149">
        <v>3</v>
      </c>
      <c r="CB6" s="151"/>
      <c r="CC6" s="151"/>
      <c r="CD6" s="638">
        <v>3</v>
      </c>
      <c r="CE6" s="638">
        <v>3</v>
      </c>
      <c r="CF6" s="638">
        <v>4</v>
      </c>
      <c r="CG6" s="638"/>
      <c r="CH6" s="641"/>
      <c r="CI6" s="641"/>
      <c r="CJ6" s="645"/>
      <c r="CK6" s="638"/>
      <c r="CL6" s="52">
        <f t="shared" si="2"/>
        <v>2.875</v>
      </c>
      <c r="CM6" s="418">
        <v>4</v>
      </c>
      <c r="CN6" s="188"/>
      <c r="CO6" s="190"/>
      <c r="CP6" s="190"/>
      <c r="CQ6" s="149">
        <v>4</v>
      </c>
      <c r="CR6" s="149">
        <v>3</v>
      </c>
      <c r="CS6" s="149">
        <v>4</v>
      </c>
      <c r="CT6" s="149">
        <v>4</v>
      </c>
      <c r="CU6" s="149"/>
      <c r="CV6" s="638">
        <v>3</v>
      </c>
      <c r="CW6" s="638"/>
      <c r="CX6" s="638"/>
      <c r="CY6" s="638"/>
      <c r="CZ6" s="29">
        <f t="shared" si="3"/>
        <v>3.6666666666666665</v>
      </c>
      <c r="DA6" s="98">
        <v>3</v>
      </c>
      <c r="DB6" s="99" t="s">
        <v>18</v>
      </c>
      <c r="DC6" s="410">
        <v>5</v>
      </c>
      <c r="DD6" s="63">
        <v>5</v>
      </c>
      <c r="DE6" s="63"/>
      <c r="DF6" s="149">
        <v>2</v>
      </c>
      <c r="DG6" s="149"/>
      <c r="DH6" s="149"/>
      <c r="DI6" s="638">
        <v>2</v>
      </c>
      <c r="DJ6" s="638">
        <v>3</v>
      </c>
      <c r="DK6" s="638">
        <v>5</v>
      </c>
      <c r="DL6" s="638"/>
      <c r="DM6" s="638"/>
      <c r="DN6" s="149"/>
      <c r="DO6" s="190"/>
      <c r="DP6" s="534">
        <f t="shared" si="4"/>
        <v>3.6666666666666665</v>
      </c>
      <c r="DQ6" s="63">
        <v>3</v>
      </c>
      <c r="DR6" s="63">
        <v>3</v>
      </c>
      <c r="DS6" s="63"/>
      <c r="DT6" s="151">
        <v>3</v>
      </c>
      <c r="DU6" s="151">
        <v>3</v>
      </c>
      <c r="DV6" s="151">
        <v>4</v>
      </c>
      <c r="DW6" s="151">
        <v>3</v>
      </c>
      <c r="DX6" s="151">
        <v>4</v>
      </c>
      <c r="DY6" s="151">
        <v>3</v>
      </c>
      <c r="DZ6" s="641">
        <v>4</v>
      </c>
      <c r="EA6" s="641">
        <v>2</v>
      </c>
      <c r="EB6" s="641">
        <v>2</v>
      </c>
      <c r="EC6" s="641"/>
      <c r="ED6" s="641"/>
      <c r="EE6" s="641"/>
      <c r="EF6" s="641"/>
      <c r="EG6" s="641"/>
      <c r="EH6" s="522"/>
      <c r="EI6" s="538"/>
      <c r="EJ6" s="151"/>
      <c r="EK6" s="151"/>
      <c r="EL6" s="149"/>
      <c r="EM6" s="149"/>
      <c r="EN6" s="149"/>
      <c r="EO6" s="190"/>
      <c r="EP6" s="29">
        <f t="shared" si="5"/>
        <v>3.090909090909091</v>
      </c>
      <c r="EQ6" s="418">
        <v>0</v>
      </c>
      <c r="ER6" s="190"/>
      <c r="ES6" s="149"/>
      <c r="ET6" s="149"/>
      <c r="EU6" s="149"/>
      <c r="EV6" s="638">
        <v>3</v>
      </c>
      <c r="EW6" s="641">
        <v>2</v>
      </c>
      <c r="EX6" s="641"/>
      <c r="EY6" s="641"/>
      <c r="EZ6" s="638"/>
      <c r="FA6" s="638"/>
      <c r="FB6" s="149"/>
      <c r="FC6" s="149"/>
      <c r="FD6" s="149"/>
      <c r="FE6" s="190"/>
      <c r="FF6" s="29">
        <f t="shared" si="6"/>
        <v>1.6666666666666667</v>
      </c>
      <c r="FG6" s="418">
        <v>3</v>
      </c>
      <c r="FH6" s="149">
        <v>3</v>
      </c>
      <c r="FI6" s="149"/>
      <c r="FJ6" s="638">
        <v>0</v>
      </c>
      <c r="FK6" s="638"/>
      <c r="FL6" s="638"/>
      <c r="FM6" s="641"/>
      <c r="FN6" s="55"/>
      <c r="FO6" s="188"/>
      <c r="FP6" s="149"/>
      <c r="FQ6" s="149"/>
      <c r="FR6" s="149"/>
      <c r="FS6" s="149"/>
      <c r="FT6" s="190"/>
      <c r="FU6" s="190"/>
      <c r="FV6" s="190"/>
      <c r="FW6" s="29">
        <f t="shared" si="7"/>
        <v>2</v>
      </c>
      <c r="FX6" s="410">
        <v>0</v>
      </c>
      <c r="FY6" s="63"/>
      <c r="FZ6" s="64"/>
      <c r="GA6" s="149">
        <v>4</v>
      </c>
      <c r="GB6" s="149"/>
      <c r="GC6" s="151"/>
      <c r="GD6" s="641">
        <v>4</v>
      </c>
      <c r="GE6" s="641"/>
      <c r="GF6" s="641"/>
      <c r="GG6" s="641"/>
      <c r="GH6" s="149"/>
      <c r="GI6" s="28">
        <f t="shared" si="8"/>
        <v>2.6666666666666665</v>
      </c>
      <c r="GJ6" s="228">
        <f t="shared" si="9"/>
        <v>25.596861471861473</v>
      </c>
      <c r="GL6" s="25"/>
      <c r="GM6"/>
    </row>
    <row r="7" spans="1:195" ht="13.5" thickBot="1">
      <c r="A7" s="98">
        <v>4</v>
      </c>
      <c r="B7" s="99" t="s">
        <v>19</v>
      </c>
      <c r="C7" s="63">
        <v>0</v>
      </c>
      <c r="D7" s="63"/>
      <c r="E7" s="64"/>
      <c r="F7" s="64"/>
      <c r="G7" s="149">
        <v>5</v>
      </c>
      <c r="H7" s="151">
        <v>5</v>
      </c>
      <c r="I7" s="151"/>
      <c r="J7" s="151"/>
      <c r="K7" s="638"/>
      <c r="L7" s="638">
        <v>4</v>
      </c>
      <c r="M7" s="638">
        <v>4</v>
      </c>
      <c r="N7" s="641">
        <v>4</v>
      </c>
      <c r="O7" s="641"/>
      <c r="P7" s="641"/>
      <c r="Q7" s="641"/>
      <c r="R7" s="641"/>
      <c r="S7" s="641"/>
      <c r="T7" s="641"/>
      <c r="U7" s="151"/>
      <c r="V7" s="151"/>
      <c r="W7" s="151"/>
      <c r="X7" s="151"/>
      <c r="Y7" s="151"/>
      <c r="Z7" s="151"/>
      <c r="AA7" s="189"/>
      <c r="AB7" s="188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29">
        <f t="shared" si="0"/>
        <v>3.6666666666666665</v>
      </c>
      <c r="AW7" s="410">
        <v>0</v>
      </c>
      <c r="AX7" s="160"/>
      <c r="AY7" s="408">
        <v>4</v>
      </c>
      <c r="AZ7" s="408"/>
      <c r="BA7" s="408"/>
      <c r="BB7" s="408"/>
      <c r="BC7" s="151"/>
      <c r="BD7" s="641">
        <v>3</v>
      </c>
      <c r="BE7" s="641"/>
      <c r="BF7" s="641"/>
      <c r="BG7" s="641"/>
      <c r="BH7" s="641"/>
      <c r="BI7" s="641"/>
      <c r="BJ7" s="641"/>
      <c r="BK7" s="151"/>
      <c r="BL7" s="151"/>
      <c r="BM7" s="190"/>
      <c r="BN7" s="190"/>
      <c r="BO7" s="190"/>
      <c r="BP7" s="190"/>
      <c r="BQ7" s="190"/>
      <c r="BR7" s="190"/>
      <c r="BS7" s="190"/>
      <c r="BT7" s="190"/>
      <c r="BU7" s="29">
        <f t="shared" si="1"/>
        <v>2.3333333333333335</v>
      </c>
      <c r="BV7" s="410">
        <v>0</v>
      </c>
      <c r="BW7" s="63"/>
      <c r="BX7" s="151">
        <v>4</v>
      </c>
      <c r="BY7" s="149">
        <v>4</v>
      </c>
      <c r="BZ7" s="149">
        <v>4</v>
      </c>
      <c r="CA7" s="149">
        <v>5</v>
      </c>
      <c r="CB7" s="151">
        <v>4</v>
      </c>
      <c r="CC7" s="151"/>
      <c r="CD7" s="638">
        <v>4</v>
      </c>
      <c r="CE7" s="638">
        <v>4</v>
      </c>
      <c r="CF7" s="638"/>
      <c r="CG7" s="638"/>
      <c r="CH7" s="641"/>
      <c r="CI7" s="641"/>
      <c r="CJ7" s="645"/>
      <c r="CK7" s="638"/>
      <c r="CL7" s="52">
        <f t="shared" si="2"/>
        <v>3.625</v>
      </c>
      <c r="CM7" s="418">
        <v>0</v>
      </c>
      <c r="CN7" s="188"/>
      <c r="CO7" s="190"/>
      <c r="CP7" s="190"/>
      <c r="CQ7" s="149">
        <v>5</v>
      </c>
      <c r="CR7" s="149">
        <v>5</v>
      </c>
      <c r="CS7" s="149">
        <v>5</v>
      </c>
      <c r="CT7" s="149">
        <v>4</v>
      </c>
      <c r="CU7" s="149">
        <v>5</v>
      </c>
      <c r="CV7" s="638">
        <v>5</v>
      </c>
      <c r="CW7" s="638"/>
      <c r="CX7" s="638"/>
      <c r="CY7" s="638"/>
      <c r="CZ7" s="29">
        <f t="shared" si="3"/>
        <v>4.142857142857143</v>
      </c>
      <c r="DA7" s="98">
        <v>4</v>
      </c>
      <c r="DB7" s="99" t="s">
        <v>19</v>
      </c>
      <c r="DC7" s="410">
        <v>5</v>
      </c>
      <c r="DD7" s="63"/>
      <c r="DE7" s="63"/>
      <c r="DF7" s="149">
        <v>3</v>
      </c>
      <c r="DG7" s="149">
        <v>5</v>
      </c>
      <c r="DH7" s="149"/>
      <c r="DI7" s="638">
        <v>3</v>
      </c>
      <c r="DJ7" s="638">
        <v>5</v>
      </c>
      <c r="DK7" s="638"/>
      <c r="DL7" s="638"/>
      <c r="DM7" s="638"/>
      <c r="DN7" s="149"/>
      <c r="DO7" s="190"/>
      <c r="DP7" s="534">
        <f t="shared" si="4"/>
        <v>4.2</v>
      </c>
      <c r="DQ7" s="63">
        <v>0</v>
      </c>
      <c r="DR7" s="63"/>
      <c r="DS7" s="63"/>
      <c r="DT7" s="151">
        <v>2</v>
      </c>
      <c r="DU7" s="151">
        <v>3</v>
      </c>
      <c r="DV7" s="151">
        <v>3</v>
      </c>
      <c r="DW7" s="151">
        <v>5</v>
      </c>
      <c r="DX7" s="151">
        <v>4</v>
      </c>
      <c r="DY7" s="151">
        <v>3</v>
      </c>
      <c r="DZ7" s="641"/>
      <c r="EA7" s="641"/>
      <c r="EB7" s="641"/>
      <c r="EC7" s="641"/>
      <c r="ED7" s="641"/>
      <c r="EE7" s="641"/>
      <c r="EF7" s="641"/>
      <c r="EG7" s="641"/>
      <c r="EH7" s="522"/>
      <c r="EI7" s="538"/>
      <c r="EJ7" s="151"/>
      <c r="EK7" s="151"/>
      <c r="EL7" s="149"/>
      <c r="EM7" s="149"/>
      <c r="EN7" s="149"/>
      <c r="EO7" s="190"/>
      <c r="EP7" s="29">
        <f t="shared" si="5"/>
        <v>2.857142857142857</v>
      </c>
      <c r="EQ7" s="418">
        <v>0</v>
      </c>
      <c r="ER7" s="190"/>
      <c r="ES7" s="149"/>
      <c r="ET7" s="149"/>
      <c r="EU7" s="149"/>
      <c r="EV7" s="638">
        <v>4</v>
      </c>
      <c r="EW7" s="641">
        <v>4</v>
      </c>
      <c r="EX7" s="641"/>
      <c r="EY7" s="641"/>
      <c r="EZ7" s="638"/>
      <c r="FA7" s="638"/>
      <c r="FB7" s="149"/>
      <c r="FC7" s="149"/>
      <c r="FD7" s="149"/>
      <c r="FE7" s="190"/>
      <c r="FF7" s="29">
        <f t="shared" si="6"/>
        <v>2.6666666666666665</v>
      </c>
      <c r="FG7" s="418">
        <v>0</v>
      </c>
      <c r="FH7" s="149">
        <v>4</v>
      </c>
      <c r="FI7" s="149"/>
      <c r="FJ7" s="638">
        <v>0</v>
      </c>
      <c r="FK7" s="638"/>
      <c r="FL7" s="638"/>
      <c r="FM7" s="641"/>
      <c r="FN7" s="55"/>
      <c r="FO7" s="188"/>
      <c r="FP7" s="149"/>
      <c r="FQ7" s="149"/>
      <c r="FR7" s="149"/>
      <c r="FS7" s="149"/>
      <c r="FT7" s="190"/>
      <c r="FU7" s="190"/>
      <c r="FV7" s="190"/>
      <c r="FW7" s="29">
        <f t="shared" si="7"/>
        <v>1.3333333333333333</v>
      </c>
      <c r="FX7" s="410">
        <v>0</v>
      </c>
      <c r="FY7" s="63"/>
      <c r="FZ7" s="64"/>
      <c r="GA7" s="149">
        <v>5</v>
      </c>
      <c r="GB7" s="149">
        <v>5</v>
      </c>
      <c r="GC7" s="151"/>
      <c r="GD7" s="641">
        <v>5</v>
      </c>
      <c r="GE7" s="641">
        <v>5</v>
      </c>
      <c r="GF7" s="641"/>
      <c r="GG7" s="641"/>
      <c r="GH7" s="149"/>
      <c r="GI7" s="28">
        <f t="shared" si="8"/>
        <v>4</v>
      </c>
      <c r="GJ7" s="228">
        <f t="shared" si="9"/>
        <v>28.825</v>
      </c>
      <c r="GL7" s="25"/>
      <c r="GM7"/>
    </row>
    <row r="8" spans="1:195" ht="13.5" thickBot="1">
      <c r="A8" s="100">
        <v>5</v>
      </c>
      <c r="B8" s="99" t="s">
        <v>20</v>
      </c>
      <c r="C8" s="63">
        <v>5</v>
      </c>
      <c r="D8" s="63">
        <v>5</v>
      </c>
      <c r="E8" s="64">
        <v>5</v>
      </c>
      <c r="F8" s="64"/>
      <c r="G8" s="149">
        <v>5</v>
      </c>
      <c r="H8" s="151">
        <v>5</v>
      </c>
      <c r="I8" s="151"/>
      <c r="J8" s="151"/>
      <c r="K8" s="638"/>
      <c r="L8" s="638">
        <v>4</v>
      </c>
      <c r="M8" s="638">
        <v>5</v>
      </c>
      <c r="N8" s="641">
        <v>4</v>
      </c>
      <c r="O8" s="641"/>
      <c r="P8" s="641"/>
      <c r="Q8" s="641"/>
      <c r="R8" s="641"/>
      <c r="S8" s="641"/>
      <c r="T8" s="641"/>
      <c r="U8" s="151"/>
      <c r="V8" s="151"/>
      <c r="W8" s="151"/>
      <c r="X8" s="151"/>
      <c r="Y8" s="151"/>
      <c r="Z8" s="151"/>
      <c r="AA8" s="188"/>
      <c r="AB8" s="188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29">
        <f t="shared" si="0"/>
        <v>4.75</v>
      </c>
      <c r="AW8" s="410">
        <v>0</v>
      </c>
      <c r="AX8" s="160"/>
      <c r="AY8" s="408">
        <v>4</v>
      </c>
      <c r="AZ8" s="408">
        <v>4</v>
      </c>
      <c r="BA8" s="408">
        <v>4</v>
      </c>
      <c r="BB8" s="408"/>
      <c r="BC8" s="151"/>
      <c r="BD8" s="641">
        <v>4</v>
      </c>
      <c r="BE8" s="641"/>
      <c r="BF8" s="641"/>
      <c r="BG8" s="641"/>
      <c r="BH8" s="641"/>
      <c r="BI8" s="641"/>
      <c r="BJ8" s="641"/>
      <c r="BK8" s="151"/>
      <c r="BL8" s="151"/>
      <c r="BM8" s="190"/>
      <c r="BN8" s="190"/>
      <c r="BO8" s="190"/>
      <c r="BP8" s="190"/>
      <c r="BQ8" s="190"/>
      <c r="BR8" s="190"/>
      <c r="BS8" s="190"/>
      <c r="BT8" s="190"/>
      <c r="BU8" s="29">
        <f t="shared" si="1"/>
        <v>3.2</v>
      </c>
      <c r="BV8" s="410">
        <v>0</v>
      </c>
      <c r="BW8" s="63"/>
      <c r="BX8" s="151">
        <v>4</v>
      </c>
      <c r="BY8" s="149">
        <v>4</v>
      </c>
      <c r="BZ8" s="149">
        <v>4</v>
      </c>
      <c r="CA8" s="149">
        <v>4</v>
      </c>
      <c r="CB8" s="151"/>
      <c r="CC8" s="151"/>
      <c r="CD8" s="638">
        <v>4</v>
      </c>
      <c r="CE8" s="638"/>
      <c r="CF8" s="638"/>
      <c r="CG8" s="638"/>
      <c r="CH8" s="641"/>
      <c r="CI8" s="641"/>
      <c r="CJ8" s="645"/>
      <c r="CK8" s="638"/>
      <c r="CL8" s="52">
        <f t="shared" si="2"/>
        <v>3.3333333333333335</v>
      </c>
      <c r="CM8" s="418">
        <v>4</v>
      </c>
      <c r="CN8" s="188">
        <v>4</v>
      </c>
      <c r="CO8" s="190"/>
      <c r="CP8" s="190"/>
      <c r="CQ8" s="149">
        <v>4</v>
      </c>
      <c r="CR8" s="149">
        <v>3</v>
      </c>
      <c r="CS8" s="149">
        <v>3</v>
      </c>
      <c r="CT8" s="149">
        <v>2</v>
      </c>
      <c r="CU8" s="149"/>
      <c r="CV8" s="638">
        <v>4</v>
      </c>
      <c r="CW8" s="638">
        <v>4</v>
      </c>
      <c r="CX8" s="638"/>
      <c r="CY8" s="638"/>
      <c r="CZ8" s="29">
        <f t="shared" si="3"/>
        <v>3.5</v>
      </c>
      <c r="DA8" s="100">
        <v>5</v>
      </c>
      <c r="DB8" s="99" t="s">
        <v>20</v>
      </c>
      <c r="DC8" s="410">
        <v>5</v>
      </c>
      <c r="DD8" s="63">
        <v>5</v>
      </c>
      <c r="DE8" s="63">
        <v>4</v>
      </c>
      <c r="DF8" s="149">
        <v>3</v>
      </c>
      <c r="DG8" s="149"/>
      <c r="DH8" s="149"/>
      <c r="DI8" s="638">
        <v>4</v>
      </c>
      <c r="DJ8" s="638"/>
      <c r="DK8" s="638"/>
      <c r="DL8" s="638"/>
      <c r="DM8" s="638"/>
      <c r="DN8" s="149"/>
      <c r="DO8" s="190"/>
      <c r="DP8" s="534">
        <f t="shared" si="4"/>
        <v>4.2</v>
      </c>
      <c r="DQ8" s="63">
        <v>0</v>
      </c>
      <c r="DR8" s="63"/>
      <c r="DS8" s="522"/>
      <c r="DT8" s="151">
        <v>4</v>
      </c>
      <c r="DU8" s="151">
        <v>2</v>
      </c>
      <c r="DV8" s="151">
        <v>2</v>
      </c>
      <c r="DW8" s="151">
        <v>4</v>
      </c>
      <c r="DX8" s="151">
        <v>4</v>
      </c>
      <c r="DY8" s="151">
        <v>2</v>
      </c>
      <c r="DZ8" s="641"/>
      <c r="EA8" s="641"/>
      <c r="EB8" s="641"/>
      <c r="EC8" s="641"/>
      <c r="ED8" s="641"/>
      <c r="EE8" s="641"/>
      <c r="EF8" s="641"/>
      <c r="EG8" s="641"/>
      <c r="EH8" s="522"/>
      <c r="EI8" s="538"/>
      <c r="EJ8" s="151"/>
      <c r="EK8" s="151"/>
      <c r="EL8" s="149"/>
      <c r="EM8" s="149"/>
      <c r="EN8" s="149"/>
      <c r="EO8" s="190"/>
      <c r="EP8" s="29">
        <f t="shared" si="5"/>
        <v>2.5714285714285716</v>
      </c>
      <c r="EQ8" s="418">
        <v>4</v>
      </c>
      <c r="ER8" s="190"/>
      <c r="ES8" s="149">
        <v>4</v>
      </c>
      <c r="ET8" s="149"/>
      <c r="EU8" s="149"/>
      <c r="EV8" s="638">
        <v>4</v>
      </c>
      <c r="EW8" s="641">
        <v>4</v>
      </c>
      <c r="EX8" s="641"/>
      <c r="EY8" s="641"/>
      <c r="EZ8" s="638"/>
      <c r="FA8" s="638"/>
      <c r="FB8" s="149"/>
      <c r="FC8" s="149"/>
      <c r="FD8" s="149"/>
      <c r="FE8" s="190"/>
      <c r="FF8" s="29">
        <f t="shared" si="6"/>
        <v>4</v>
      </c>
      <c r="FG8" s="418">
        <v>0</v>
      </c>
      <c r="FH8" s="149"/>
      <c r="FI8" s="149"/>
      <c r="FJ8" s="638">
        <v>0</v>
      </c>
      <c r="FK8" s="638"/>
      <c r="FL8" s="638"/>
      <c r="FM8" s="641"/>
      <c r="FN8" s="55"/>
      <c r="FO8" s="188"/>
      <c r="FP8" s="149"/>
      <c r="FQ8" s="149"/>
      <c r="FR8" s="149"/>
      <c r="FS8" s="149"/>
      <c r="FT8" s="190"/>
      <c r="FU8" s="190"/>
      <c r="FV8" s="190"/>
      <c r="FW8" s="29">
        <f t="shared" si="7"/>
        <v>0</v>
      </c>
      <c r="FX8" s="410">
        <v>0</v>
      </c>
      <c r="FY8" s="63"/>
      <c r="FZ8" s="64"/>
      <c r="GA8" s="149"/>
      <c r="GB8" s="149"/>
      <c r="GC8" s="151"/>
      <c r="GD8" s="641">
        <v>5</v>
      </c>
      <c r="GE8" s="641"/>
      <c r="GF8" s="641"/>
      <c r="GG8" s="641"/>
      <c r="GH8" s="149"/>
      <c r="GI8" s="28">
        <f t="shared" si="8"/>
        <v>2.5</v>
      </c>
      <c r="GJ8" s="228">
        <f t="shared" si="9"/>
        <v>28.054761904761904</v>
      </c>
      <c r="GL8" s="25"/>
      <c r="GM8"/>
    </row>
    <row r="9" spans="1:195" ht="13.5" thickBot="1">
      <c r="A9" s="98">
        <v>6</v>
      </c>
      <c r="B9" s="99" t="s">
        <v>43</v>
      </c>
      <c r="C9" s="63">
        <v>5</v>
      </c>
      <c r="D9" s="63">
        <v>5</v>
      </c>
      <c r="E9" s="64">
        <v>5</v>
      </c>
      <c r="F9" s="64"/>
      <c r="G9" s="149">
        <v>4</v>
      </c>
      <c r="H9" s="151">
        <v>5</v>
      </c>
      <c r="I9" s="151"/>
      <c r="J9" s="151"/>
      <c r="K9" s="638"/>
      <c r="L9" s="638">
        <v>4</v>
      </c>
      <c r="M9" s="638">
        <v>4</v>
      </c>
      <c r="N9" s="641">
        <v>4</v>
      </c>
      <c r="O9" s="641">
        <v>4</v>
      </c>
      <c r="P9" s="641">
        <v>4</v>
      </c>
      <c r="Q9" s="641"/>
      <c r="R9" s="641"/>
      <c r="S9" s="641"/>
      <c r="T9" s="641"/>
      <c r="U9" s="151"/>
      <c r="V9" s="151"/>
      <c r="W9" s="151"/>
      <c r="X9" s="151"/>
      <c r="Y9" s="151"/>
      <c r="Z9" s="151"/>
      <c r="AA9" s="188"/>
      <c r="AB9" s="188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29">
        <f t="shared" si="0"/>
        <v>4.4</v>
      </c>
      <c r="AW9" s="410">
        <v>0</v>
      </c>
      <c r="AX9" s="160"/>
      <c r="AY9" s="408">
        <v>3</v>
      </c>
      <c r="AZ9" s="408">
        <v>3</v>
      </c>
      <c r="BA9" s="408"/>
      <c r="BB9" s="408"/>
      <c r="BC9" s="151"/>
      <c r="BD9" s="641">
        <v>3</v>
      </c>
      <c r="BE9" s="641"/>
      <c r="BF9" s="641"/>
      <c r="BG9" s="641"/>
      <c r="BH9" s="641"/>
      <c r="BI9" s="641"/>
      <c r="BJ9" s="641"/>
      <c r="BK9" s="151"/>
      <c r="BL9" s="151"/>
      <c r="BM9" s="190"/>
      <c r="BN9" s="190"/>
      <c r="BO9" s="190"/>
      <c r="BP9" s="190"/>
      <c r="BQ9" s="190"/>
      <c r="BR9" s="190"/>
      <c r="BS9" s="190"/>
      <c r="BT9" s="190"/>
      <c r="BU9" s="29">
        <f t="shared" si="1"/>
        <v>2.25</v>
      </c>
      <c r="BV9" s="410">
        <v>0</v>
      </c>
      <c r="BW9" s="63"/>
      <c r="BX9" s="151">
        <v>4</v>
      </c>
      <c r="BY9" s="149">
        <v>5</v>
      </c>
      <c r="BZ9" s="149">
        <v>4</v>
      </c>
      <c r="CA9" s="149"/>
      <c r="CB9" s="151"/>
      <c r="CC9" s="151"/>
      <c r="CD9" s="638">
        <v>4</v>
      </c>
      <c r="CE9" s="638">
        <v>4</v>
      </c>
      <c r="CF9" s="638"/>
      <c r="CG9" s="638"/>
      <c r="CH9" s="641"/>
      <c r="CI9" s="641"/>
      <c r="CJ9" s="645"/>
      <c r="CK9" s="638"/>
      <c r="CL9" s="52">
        <f t="shared" si="2"/>
        <v>3.5</v>
      </c>
      <c r="CM9" s="418">
        <v>4</v>
      </c>
      <c r="CN9" s="188">
        <v>5</v>
      </c>
      <c r="CO9" s="190">
        <v>5</v>
      </c>
      <c r="CP9" s="190"/>
      <c r="CQ9" s="149">
        <v>5</v>
      </c>
      <c r="CR9" s="149">
        <v>4</v>
      </c>
      <c r="CS9" s="149">
        <v>2</v>
      </c>
      <c r="CT9" s="149"/>
      <c r="CU9" s="149"/>
      <c r="CV9" s="638">
        <v>5</v>
      </c>
      <c r="CW9" s="638">
        <v>5</v>
      </c>
      <c r="CX9" s="638"/>
      <c r="CY9" s="638"/>
      <c r="CZ9" s="29">
        <f t="shared" si="3"/>
        <v>4.375</v>
      </c>
      <c r="DA9" s="98">
        <v>6</v>
      </c>
      <c r="DB9" s="99" t="s">
        <v>43</v>
      </c>
      <c r="DC9" s="410">
        <v>5</v>
      </c>
      <c r="DD9" s="63">
        <v>3</v>
      </c>
      <c r="DE9" s="63">
        <v>4</v>
      </c>
      <c r="DF9" s="149">
        <v>4</v>
      </c>
      <c r="DG9" s="149"/>
      <c r="DH9" s="149"/>
      <c r="DI9" s="638">
        <v>4</v>
      </c>
      <c r="DJ9" s="638">
        <v>5</v>
      </c>
      <c r="DK9" s="638"/>
      <c r="DL9" s="638"/>
      <c r="DM9" s="638"/>
      <c r="DN9" s="149"/>
      <c r="DO9" s="190"/>
      <c r="DP9" s="534">
        <f t="shared" si="4"/>
        <v>4.166666666666667</v>
      </c>
      <c r="DQ9" s="63">
        <v>0</v>
      </c>
      <c r="DR9" s="63"/>
      <c r="DS9" s="522"/>
      <c r="DT9" s="151">
        <v>2</v>
      </c>
      <c r="DU9" s="151">
        <v>3</v>
      </c>
      <c r="DV9" s="151">
        <v>4</v>
      </c>
      <c r="DW9" s="151">
        <v>3</v>
      </c>
      <c r="DX9" s="151">
        <v>4</v>
      </c>
      <c r="DY9" s="151">
        <v>4</v>
      </c>
      <c r="DZ9" s="641">
        <v>5</v>
      </c>
      <c r="EA9" s="641">
        <v>5</v>
      </c>
      <c r="EB9" s="641">
        <v>3</v>
      </c>
      <c r="EC9" s="641">
        <v>3</v>
      </c>
      <c r="ED9" s="641"/>
      <c r="EE9" s="641"/>
      <c r="EF9" s="641"/>
      <c r="EG9" s="641"/>
      <c r="EH9" s="522"/>
      <c r="EI9" s="538"/>
      <c r="EJ9" s="151"/>
      <c r="EK9" s="151"/>
      <c r="EL9" s="149"/>
      <c r="EM9" s="149"/>
      <c r="EN9" s="149"/>
      <c r="EO9" s="190"/>
      <c r="EP9" s="29">
        <f t="shared" si="5"/>
        <v>3.272727272727273</v>
      </c>
      <c r="EQ9" s="418">
        <v>0</v>
      </c>
      <c r="ER9" s="188"/>
      <c r="ES9" s="151">
        <v>5</v>
      </c>
      <c r="ET9" s="151">
        <v>4</v>
      </c>
      <c r="EU9" s="149"/>
      <c r="EV9" s="638">
        <v>5</v>
      </c>
      <c r="EW9" s="638">
        <v>5</v>
      </c>
      <c r="EX9" s="638">
        <v>4</v>
      </c>
      <c r="EY9" s="638"/>
      <c r="EZ9" s="638"/>
      <c r="FA9" s="638"/>
      <c r="FB9" s="149"/>
      <c r="FC9" s="149"/>
      <c r="FD9" s="149"/>
      <c r="FE9" s="190"/>
      <c r="FF9" s="29">
        <f t="shared" si="6"/>
        <v>3.8333333333333335</v>
      </c>
      <c r="FG9" s="418">
        <v>0</v>
      </c>
      <c r="FH9" s="151">
        <v>3</v>
      </c>
      <c r="FI9" s="151"/>
      <c r="FJ9" s="641">
        <v>0</v>
      </c>
      <c r="FK9" s="638"/>
      <c r="FL9" s="638"/>
      <c r="FM9" s="638"/>
      <c r="FN9" s="54"/>
      <c r="FO9" s="190"/>
      <c r="FP9" s="149"/>
      <c r="FQ9" s="149"/>
      <c r="FR9" s="149"/>
      <c r="FS9" s="149"/>
      <c r="FT9" s="190"/>
      <c r="FU9" s="190"/>
      <c r="FV9" s="190"/>
      <c r="FW9" s="29">
        <f t="shared" si="7"/>
        <v>1</v>
      </c>
      <c r="FX9" s="410">
        <v>3</v>
      </c>
      <c r="FY9" s="63">
        <v>5</v>
      </c>
      <c r="FZ9" s="64"/>
      <c r="GA9" s="149">
        <v>5</v>
      </c>
      <c r="GB9" s="149">
        <v>5</v>
      </c>
      <c r="GC9" s="151">
        <v>5</v>
      </c>
      <c r="GD9" s="641">
        <v>4</v>
      </c>
      <c r="GE9" s="641">
        <v>4</v>
      </c>
      <c r="GF9" s="641"/>
      <c r="GG9" s="641"/>
      <c r="GH9" s="149"/>
      <c r="GI9" s="28">
        <f t="shared" si="8"/>
        <v>4.428571428571429</v>
      </c>
      <c r="GJ9" s="228">
        <f t="shared" si="9"/>
        <v>31.226298701298703</v>
      </c>
      <c r="GL9" s="25"/>
      <c r="GM9"/>
    </row>
    <row r="10" spans="1:195" ht="13.5" thickBot="1">
      <c r="A10" s="98">
        <v>7</v>
      </c>
      <c r="B10" s="99" t="s">
        <v>44</v>
      </c>
      <c r="C10" s="63">
        <v>5</v>
      </c>
      <c r="D10" s="63">
        <v>5</v>
      </c>
      <c r="E10" s="64">
        <v>5</v>
      </c>
      <c r="F10" s="64"/>
      <c r="G10" s="149">
        <v>4</v>
      </c>
      <c r="H10" s="151">
        <v>5</v>
      </c>
      <c r="I10" s="151"/>
      <c r="J10" s="151"/>
      <c r="K10" s="638"/>
      <c r="L10" s="638">
        <v>4</v>
      </c>
      <c r="M10" s="638">
        <v>3</v>
      </c>
      <c r="N10" s="641">
        <v>3</v>
      </c>
      <c r="O10" s="641"/>
      <c r="P10" s="641"/>
      <c r="Q10" s="641"/>
      <c r="R10" s="641"/>
      <c r="S10" s="641"/>
      <c r="T10" s="641"/>
      <c r="U10" s="151"/>
      <c r="V10" s="151"/>
      <c r="W10" s="151"/>
      <c r="X10" s="151"/>
      <c r="Y10" s="151"/>
      <c r="Z10" s="151"/>
      <c r="AA10" s="189"/>
      <c r="AB10" s="189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29">
        <f t="shared" si="0"/>
        <v>4.25</v>
      </c>
      <c r="AW10" s="410">
        <v>0</v>
      </c>
      <c r="AX10" s="160"/>
      <c r="AY10" s="408">
        <v>4</v>
      </c>
      <c r="AZ10" s="408">
        <v>4</v>
      </c>
      <c r="BA10" s="408"/>
      <c r="BB10" s="408"/>
      <c r="BC10" s="151"/>
      <c r="BD10" s="641">
        <v>3</v>
      </c>
      <c r="BE10" s="641"/>
      <c r="BF10" s="641"/>
      <c r="BG10" s="641"/>
      <c r="BH10" s="641"/>
      <c r="BI10" s="641"/>
      <c r="BJ10" s="641"/>
      <c r="BK10" s="151"/>
      <c r="BL10" s="151"/>
      <c r="BM10" s="190"/>
      <c r="BN10" s="190"/>
      <c r="BO10" s="190"/>
      <c r="BP10" s="190"/>
      <c r="BQ10" s="190"/>
      <c r="BR10" s="190"/>
      <c r="BS10" s="190"/>
      <c r="BT10" s="190"/>
      <c r="BU10" s="29">
        <f t="shared" si="1"/>
        <v>2.75</v>
      </c>
      <c r="BV10" s="410">
        <v>0</v>
      </c>
      <c r="BW10" s="63"/>
      <c r="BX10" s="151">
        <v>3</v>
      </c>
      <c r="BY10" s="149">
        <v>3</v>
      </c>
      <c r="BZ10" s="149">
        <v>4</v>
      </c>
      <c r="CA10" s="149">
        <v>3</v>
      </c>
      <c r="CB10" s="151"/>
      <c r="CC10" s="151"/>
      <c r="CD10" s="638">
        <v>3</v>
      </c>
      <c r="CE10" s="638"/>
      <c r="CF10" s="638"/>
      <c r="CG10" s="638"/>
      <c r="CH10" s="641"/>
      <c r="CI10" s="641"/>
      <c r="CJ10" s="645"/>
      <c r="CK10" s="638"/>
      <c r="CL10" s="52">
        <f t="shared" si="2"/>
        <v>2.6666666666666665</v>
      </c>
      <c r="CM10" s="418">
        <v>5</v>
      </c>
      <c r="CN10" s="188">
        <v>4</v>
      </c>
      <c r="CO10" s="190">
        <v>4</v>
      </c>
      <c r="CP10" s="190"/>
      <c r="CQ10" s="149">
        <v>4</v>
      </c>
      <c r="CR10" s="149">
        <v>3</v>
      </c>
      <c r="CS10" s="149"/>
      <c r="CT10" s="149"/>
      <c r="CU10" s="149"/>
      <c r="CV10" s="638">
        <v>4</v>
      </c>
      <c r="CW10" s="638"/>
      <c r="CX10" s="638"/>
      <c r="CY10" s="638"/>
      <c r="CZ10" s="29">
        <f t="shared" si="3"/>
        <v>4</v>
      </c>
      <c r="DA10" s="98">
        <v>7</v>
      </c>
      <c r="DB10" s="99" t="s">
        <v>44</v>
      </c>
      <c r="DC10" s="410">
        <v>4</v>
      </c>
      <c r="DD10" s="63">
        <v>5</v>
      </c>
      <c r="DE10" s="63"/>
      <c r="DF10" s="149">
        <v>3</v>
      </c>
      <c r="DG10" s="149">
        <v>3</v>
      </c>
      <c r="DH10" s="149"/>
      <c r="DI10" s="638">
        <v>3</v>
      </c>
      <c r="DJ10" s="638"/>
      <c r="DK10" s="638"/>
      <c r="DL10" s="638"/>
      <c r="DM10" s="638"/>
      <c r="DN10" s="149"/>
      <c r="DO10" s="190"/>
      <c r="DP10" s="534">
        <f t="shared" si="4"/>
        <v>3.6</v>
      </c>
      <c r="DQ10" s="63">
        <v>5</v>
      </c>
      <c r="DR10" s="63"/>
      <c r="DS10" s="63"/>
      <c r="DT10" s="151">
        <v>5</v>
      </c>
      <c r="DU10" s="151">
        <v>5</v>
      </c>
      <c r="DV10" s="151">
        <v>4</v>
      </c>
      <c r="DW10" s="151">
        <v>4</v>
      </c>
      <c r="DX10" s="151">
        <v>5</v>
      </c>
      <c r="DY10" s="151">
        <v>4</v>
      </c>
      <c r="DZ10" s="641">
        <v>4</v>
      </c>
      <c r="EA10" s="641">
        <v>4</v>
      </c>
      <c r="EB10" s="641">
        <v>4</v>
      </c>
      <c r="EC10" s="641">
        <v>4</v>
      </c>
      <c r="ED10" s="641">
        <v>4</v>
      </c>
      <c r="EE10" s="641"/>
      <c r="EF10" s="641"/>
      <c r="EG10" s="641"/>
      <c r="EH10" s="522"/>
      <c r="EI10" s="538"/>
      <c r="EJ10" s="151"/>
      <c r="EK10" s="151"/>
      <c r="EL10" s="149"/>
      <c r="EM10" s="149"/>
      <c r="EN10" s="149"/>
      <c r="EO10" s="190"/>
      <c r="EP10" s="29">
        <f t="shared" si="5"/>
        <v>4.333333333333333</v>
      </c>
      <c r="EQ10" s="418">
        <v>0</v>
      </c>
      <c r="ER10" s="188"/>
      <c r="ES10" s="151">
        <v>4</v>
      </c>
      <c r="ET10" s="151"/>
      <c r="EU10" s="149"/>
      <c r="EV10" s="638">
        <v>3</v>
      </c>
      <c r="EW10" s="638">
        <v>2</v>
      </c>
      <c r="EX10" s="638"/>
      <c r="EY10" s="638"/>
      <c r="EZ10" s="638"/>
      <c r="FA10" s="638"/>
      <c r="FB10" s="149"/>
      <c r="FC10" s="149"/>
      <c r="FD10" s="149"/>
      <c r="FE10" s="190"/>
      <c r="FF10" s="29">
        <f t="shared" si="6"/>
        <v>2.25</v>
      </c>
      <c r="FG10" s="418">
        <v>3</v>
      </c>
      <c r="FH10" s="151">
        <v>2</v>
      </c>
      <c r="FI10" s="151"/>
      <c r="FJ10" s="641">
        <v>0</v>
      </c>
      <c r="FK10" s="638"/>
      <c r="FL10" s="638"/>
      <c r="FM10" s="638"/>
      <c r="FN10" s="54"/>
      <c r="FO10" s="190"/>
      <c r="FP10" s="149"/>
      <c r="FQ10" s="149"/>
      <c r="FR10" s="149"/>
      <c r="FS10" s="149"/>
      <c r="FT10" s="190"/>
      <c r="FU10" s="190"/>
      <c r="FV10" s="190"/>
      <c r="FW10" s="29">
        <f t="shared" si="7"/>
        <v>1.6666666666666667</v>
      </c>
      <c r="FX10" s="410">
        <v>0</v>
      </c>
      <c r="FY10" s="63"/>
      <c r="FZ10" s="64"/>
      <c r="GA10" s="149">
        <v>4</v>
      </c>
      <c r="GB10" s="149"/>
      <c r="GC10" s="151"/>
      <c r="GD10" s="641">
        <v>4</v>
      </c>
      <c r="GE10" s="641"/>
      <c r="GF10" s="641"/>
      <c r="GG10" s="641"/>
      <c r="GH10" s="149"/>
      <c r="GI10" s="28">
        <f t="shared" si="8"/>
        <v>2.6666666666666665</v>
      </c>
      <c r="GJ10" s="228">
        <f t="shared" si="9"/>
        <v>28.183333333333334</v>
      </c>
      <c r="GL10" s="25"/>
      <c r="GM10"/>
    </row>
    <row r="11" spans="1:195" ht="13.5" thickBot="1">
      <c r="A11" s="100">
        <v>8</v>
      </c>
      <c r="B11" s="99" t="s">
        <v>21</v>
      </c>
      <c r="C11" s="63">
        <v>5</v>
      </c>
      <c r="D11" s="63"/>
      <c r="E11" s="64"/>
      <c r="F11" s="64"/>
      <c r="G11" s="149"/>
      <c r="H11" s="151"/>
      <c r="I11" s="151"/>
      <c r="J11" s="151"/>
      <c r="K11" s="638"/>
      <c r="L11" s="638">
        <v>4</v>
      </c>
      <c r="M11" s="638">
        <v>4</v>
      </c>
      <c r="N11" s="641">
        <v>4</v>
      </c>
      <c r="O11" s="641">
        <v>4</v>
      </c>
      <c r="P11" s="641"/>
      <c r="Q11" s="641"/>
      <c r="R11" s="641"/>
      <c r="S11" s="641"/>
      <c r="T11" s="641"/>
      <c r="U11" s="151"/>
      <c r="V11" s="151"/>
      <c r="W11" s="151"/>
      <c r="X11" s="151"/>
      <c r="Y11" s="151"/>
      <c r="Z11" s="151"/>
      <c r="AA11" s="188"/>
      <c r="AB11" s="188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29">
        <f t="shared" si="0"/>
        <v>4.2</v>
      </c>
      <c r="AW11" s="410">
        <v>0</v>
      </c>
      <c r="AX11" s="160"/>
      <c r="AY11" s="408">
        <v>4</v>
      </c>
      <c r="AZ11" s="408"/>
      <c r="BA11" s="408"/>
      <c r="BB11" s="408"/>
      <c r="BC11" s="151"/>
      <c r="BD11" s="641">
        <v>3</v>
      </c>
      <c r="BE11" s="641"/>
      <c r="BF11" s="641"/>
      <c r="BG11" s="641"/>
      <c r="BH11" s="641"/>
      <c r="BI11" s="641"/>
      <c r="BJ11" s="641"/>
      <c r="BK11" s="151"/>
      <c r="BL11" s="151"/>
      <c r="BM11" s="190"/>
      <c r="BN11" s="190"/>
      <c r="BO11" s="190"/>
      <c r="BP11" s="190"/>
      <c r="BQ11" s="190"/>
      <c r="BR11" s="190"/>
      <c r="BS11" s="190"/>
      <c r="BT11" s="190"/>
      <c r="BU11" s="29">
        <f t="shared" si="1"/>
        <v>2.3333333333333335</v>
      </c>
      <c r="BV11" s="410">
        <v>0</v>
      </c>
      <c r="BW11" s="63"/>
      <c r="BX11" s="151">
        <v>4</v>
      </c>
      <c r="BY11" s="149">
        <v>5</v>
      </c>
      <c r="BZ11" s="149"/>
      <c r="CA11" s="149"/>
      <c r="CB11" s="151"/>
      <c r="CC11" s="151"/>
      <c r="CD11" s="638">
        <v>3</v>
      </c>
      <c r="CE11" s="638">
        <v>3</v>
      </c>
      <c r="CF11" s="638">
        <v>3</v>
      </c>
      <c r="CG11" s="638"/>
      <c r="CH11" s="641"/>
      <c r="CI11" s="641"/>
      <c r="CJ11" s="645"/>
      <c r="CK11" s="638"/>
      <c r="CL11" s="52">
        <f t="shared" si="2"/>
        <v>3</v>
      </c>
      <c r="CM11" s="418">
        <v>5</v>
      </c>
      <c r="CN11" s="188"/>
      <c r="CO11" s="190"/>
      <c r="CP11" s="190"/>
      <c r="CQ11" s="149">
        <v>5</v>
      </c>
      <c r="CR11" s="149">
        <v>5</v>
      </c>
      <c r="CS11" s="149">
        <v>5</v>
      </c>
      <c r="CT11" s="149"/>
      <c r="CU11" s="149"/>
      <c r="CV11" s="638">
        <v>4</v>
      </c>
      <c r="CW11" s="638">
        <v>5</v>
      </c>
      <c r="CX11" s="638"/>
      <c r="CY11" s="638"/>
      <c r="CZ11" s="29">
        <f t="shared" si="3"/>
        <v>4.833333333333333</v>
      </c>
      <c r="DA11" s="100">
        <v>8</v>
      </c>
      <c r="DB11" s="99" t="s">
        <v>21</v>
      </c>
      <c r="DC11" s="410">
        <v>4</v>
      </c>
      <c r="DD11" s="63"/>
      <c r="DE11" s="63"/>
      <c r="DF11" s="149">
        <v>3</v>
      </c>
      <c r="DG11" s="149">
        <v>4</v>
      </c>
      <c r="DH11" s="149"/>
      <c r="DI11" s="638">
        <v>4</v>
      </c>
      <c r="DJ11" s="638">
        <v>4</v>
      </c>
      <c r="DK11" s="638">
        <v>5</v>
      </c>
      <c r="DL11" s="638"/>
      <c r="DM11" s="638"/>
      <c r="DN11" s="149"/>
      <c r="DO11" s="190"/>
      <c r="DP11" s="534">
        <f t="shared" si="4"/>
        <v>4</v>
      </c>
      <c r="DQ11" s="63">
        <v>0</v>
      </c>
      <c r="DR11" s="63"/>
      <c r="DS11" s="522"/>
      <c r="DT11" s="151">
        <v>3</v>
      </c>
      <c r="DU11" s="151">
        <v>3</v>
      </c>
      <c r="DV11" s="151">
        <v>2</v>
      </c>
      <c r="DW11" s="151">
        <v>4</v>
      </c>
      <c r="DX11" s="151">
        <v>3</v>
      </c>
      <c r="DY11" s="151">
        <v>2</v>
      </c>
      <c r="DZ11" s="641"/>
      <c r="EA11" s="641"/>
      <c r="EB11" s="641"/>
      <c r="EC11" s="641"/>
      <c r="ED11" s="641"/>
      <c r="EE11" s="641"/>
      <c r="EF11" s="641"/>
      <c r="EG11" s="641"/>
      <c r="EH11" s="522"/>
      <c r="EI11" s="538"/>
      <c r="EJ11" s="151"/>
      <c r="EK11" s="151"/>
      <c r="EL11" s="149"/>
      <c r="EM11" s="149"/>
      <c r="EN11" s="149"/>
      <c r="EO11" s="190"/>
      <c r="EP11" s="29">
        <f t="shared" si="5"/>
        <v>2.4285714285714284</v>
      </c>
      <c r="EQ11" s="418">
        <v>0</v>
      </c>
      <c r="ER11" s="188"/>
      <c r="ES11" s="151">
        <v>4</v>
      </c>
      <c r="ET11" s="151"/>
      <c r="EU11" s="149"/>
      <c r="EV11" s="638">
        <v>3</v>
      </c>
      <c r="EW11" s="638">
        <v>3</v>
      </c>
      <c r="EX11" s="638"/>
      <c r="EY11" s="638"/>
      <c r="EZ11" s="638"/>
      <c r="FA11" s="638"/>
      <c r="FB11" s="149"/>
      <c r="FC11" s="149"/>
      <c r="FD11" s="149"/>
      <c r="FE11" s="190"/>
      <c r="FF11" s="29">
        <f t="shared" si="6"/>
        <v>2.5</v>
      </c>
      <c r="FG11" s="418">
        <v>0</v>
      </c>
      <c r="FH11" s="151"/>
      <c r="FI11" s="151"/>
      <c r="FJ11" s="641">
        <v>0</v>
      </c>
      <c r="FK11" s="638"/>
      <c r="FL11" s="638"/>
      <c r="FM11" s="638"/>
      <c r="FN11" s="54"/>
      <c r="FO11" s="190"/>
      <c r="FP11" s="149"/>
      <c r="FQ11" s="149"/>
      <c r="FR11" s="149"/>
      <c r="FS11" s="149"/>
      <c r="FT11" s="190"/>
      <c r="FU11" s="190"/>
      <c r="FV11" s="190"/>
      <c r="FW11" s="29">
        <f t="shared" si="7"/>
        <v>0</v>
      </c>
      <c r="FX11" s="410">
        <v>0</v>
      </c>
      <c r="FY11" s="63"/>
      <c r="FZ11" s="64"/>
      <c r="GA11" s="149"/>
      <c r="GB11" s="149"/>
      <c r="GC11" s="151"/>
      <c r="GD11" s="641">
        <v>5</v>
      </c>
      <c r="GE11" s="641"/>
      <c r="GF11" s="641"/>
      <c r="GG11" s="641"/>
      <c r="GH11" s="149"/>
      <c r="GI11" s="28">
        <f t="shared" si="8"/>
        <v>2.5</v>
      </c>
      <c r="GJ11" s="228">
        <f t="shared" si="9"/>
        <v>25.795238095238094</v>
      </c>
      <c r="GL11" s="25"/>
      <c r="GM11"/>
    </row>
    <row r="12" spans="1:195" ht="12.75">
      <c r="A12" s="98">
        <v>9</v>
      </c>
      <c r="B12" s="99" t="s">
        <v>22</v>
      </c>
      <c r="C12" s="63">
        <v>5</v>
      </c>
      <c r="D12" s="63">
        <v>5</v>
      </c>
      <c r="E12" s="64"/>
      <c r="F12" s="64"/>
      <c r="G12" s="149">
        <v>4</v>
      </c>
      <c r="H12" s="151">
        <v>5</v>
      </c>
      <c r="I12" s="151"/>
      <c r="J12" s="151"/>
      <c r="K12" s="638"/>
      <c r="L12" s="638">
        <v>4</v>
      </c>
      <c r="M12" s="638">
        <v>5</v>
      </c>
      <c r="N12" s="641">
        <v>4</v>
      </c>
      <c r="O12" s="641">
        <v>5</v>
      </c>
      <c r="P12" s="641">
        <v>4</v>
      </c>
      <c r="Q12" s="641"/>
      <c r="R12" s="641"/>
      <c r="S12" s="641"/>
      <c r="T12" s="641"/>
      <c r="U12" s="151"/>
      <c r="V12" s="151"/>
      <c r="W12" s="151"/>
      <c r="X12" s="151"/>
      <c r="Y12" s="151"/>
      <c r="Z12" s="151"/>
      <c r="AA12" s="189"/>
      <c r="AB12" s="188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29">
        <f t="shared" si="0"/>
        <v>4.555555555555555</v>
      </c>
      <c r="AW12" s="410">
        <v>0</v>
      </c>
      <c r="AX12" s="160"/>
      <c r="AY12" s="408">
        <v>4</v>
      </c>
      <c r="AZ12" s="408">
        <v>4</v>
      </c>
      <c r="BA12" s="408"/>
      <c r="BB12" s="408"/>
      <c r="BC12" s="151"/>
      <c r="BD12" s="641">
        <v>4</v>
      </c>
      <c r="BE12" s="641">
        <v>4</v>
      </c>
      <c r="BF12" s="641"/>
      <c r="BG12" s="641"/>
      <c r="BH12" s="641"/>
      <c r="BI12" s="641"/>
      <c r="BJ12" s="641"/>
      <c r="BK12" s="151"/>
      <c r="BL12" s="151"/>
      <c r="BM12" s="190"/>
      <c r="BN12" s="190"/>
      <c r="BO12" s="190"/>
      <c r="BP12" s="190"/>
      <c r="BQ12" s="190"/>
      <c r="BR12" s="190"/>
      <c r="BS12" s="190"/>
      <c r="BT12" s="190"/>
      <c r="BU12" s="29">
        <f t="shared" si="1"/>
        <v>3.2</v>
      </c>
      <c r="BV12" s="410">
        <v>0</v>
      </c>
      <c r="BW12" s="63"/>
      <c r="BX12" s="151">
        <v>4</v>
      </c>
      <c r="BY12" s="149">
        <v>4</v>
      </c>
      <c r="BZ12" s="149">
        <v>4</v>
      </c>
      <c r="CA12" s="149"/>
      <c r="CB12" s="151"/>
      <c r="CC12" s="151"/>
      <c r="CD12" s="638">
        <v>4</v>
      </c>
      <c r="CE12" s="638"/>
      <c r="CF12" s="638"/>
      <c r="CG12" s="638"/>
      <c r="CH12" s="641"/>
      <c r="CI12" s="641"/>
      <c r="CJ12" s="645"/>
      <c r="CK12" s="638"/>
      <c r="CL12" s="52">
        <f t="shared" si="2"/>
        <v>3.2</v>
      </c>
      <c r="CM12" s="418">
        <v>5</v>
      </c>
      <c r="CN12" s="188">
        <v>4</v>
      </c>
      <c r="CO12" s="190"/>
      <c r="CP12" s="190"/>
      <c r="CQ12" s="149">
        <v>4</v>
      </c>
      <c r="CR12" s="149">
        <v>4</v>
      </c>
      <c r="CS12" s="149"/>
      <c r="CT12" s="149"/>
      <c r="CU12" s="149"/>
      <c r="CV12" s="638">
        <v>4</v>
      </c>
      <c r="CW12" s="638">
        <v>5</v>
      </c>
      <c r="CX12" s="638">
        <v>4</v>
      </c>
      <c r="CY12" s="638"/>
      <c r="CZ12" s="29">
        <f t="shared" si="3"/>
        <v>4.285714285714286</v>
      </c>
      <c r="DA12" s="98">
        <v>9</v>
      </c>
      <c r="DB12" s="99" t="s">
        <v>22</v>
      </c>
      <c r="DC12" s="410">
        <v>3</v>
      </c>
      <c r="DD12" s="63">
        <v>4</v>
      </c>
      <c r="DE12" s="63"/>
      <c r="DF12" s="149">
        <v>3</v>
      </c>
      <c r="DG12" s="149">
        <v>4</v>
      </c>
      <c r="DH12" s="149"/>
      <c r="DI12" s="638">
        <v>4</v>
      </c>
      <c r="DJ12" s="638">
        <v>5</v>
      </c>
      <c r="DK12" s="638"/>
      <c r="DL12" s="638"/>
      <c r="DM12" s="638"/>
      <c r="DN12" s="149"/>
      <c r="DO12" s="190"/>
      <c r="DP12" s="534">
        <f t="shared" si="4"/>
        <v>3.8333333333333335</v>
      </c>
      <c r="DQ12" s="63">
        <v>3</v>
      </c>
      <c r="DR12" s="63"/>
      <c r="DS12" s="63"/>
      <c r="DT12" s="151">
        <v>3</v>
      </c>
      <c r="DU12" s="151">
        <v>3</v>
      </c>
      <c r="DV12" s="151">
        <v>4</v>
      </c>
      <c r="DW12" s="151">
        <v>2</v>
      </c>
      <c r="DX12" s="151">
        <v>3</v>
      </c>
      <c r="DY12" s="151">
        <v>4</v>
      </c>
      <c r="DZ12" s="641">
        <v>4</v>
      </c>
      <c r="EA12" s="641">
        <v>2</v>
      </c>
      <c r="EB12" s="641"/>
      <c r="EC12" s="641"/>
      <c r="ED12" s="641"/>
      <c r="EE12" s="641"/>
      <c r="EF12" s="641"/>
      <c r="EG12" s="641"/>
      <c r="EH12" s="522"/>
      <c r="EI12" s="538"/>
      <c r="EJ12" s="151"/>
      <c r="EK12" s="151"/>
      <c r="EL12" s="149"/>
      <c r="EM12" s="149"/>
      <c r="EN12" s="149"/>
      <c r="EO12" s="190"/>
      <c r="EP12" s="29">
        <f t="shared" si="5"/>
        <v>3.111111111111111</v>
      </c>
      <c r="EQ12" s="418">
        <v>4</v>
      </c>
      <c r="ER12" s="188"/>
      <c r="ES12" s="151">
        <v>4</v>
      </c>
      <c r="ET12" s="151"/>
      <c r="EU12" s="149"/>
      <c r="EV12" s="638">
        <v>4</v>
      </c>
      <c r="EW12" s="638">
        <v>2</v>
      </c>
      <c r="EX12" s="638"/>
      <c r="EY12" s="638"/>
      <c r="EZ12" s="638"/>
      <c r="FA12" s="638"/>
      <c r="FB12" s="149"/>
      <c r="FC12" s="149"/>
      <c r="FD12" s="149"/>
      <c r="FE12" s="190"/>
      <c r="FF12" s="29">
        <f t="shared" si="6"/>
        <v>3.5</v>
      </c>
      <c r="FG12" s="418">
        <v>0</v>
      </c>
      <c r="FH12" s="151"/>
      <c r="FI12" s="151"/>
      <c r="FJ12" s="641">
        <v>0</v>
      </c>
      <c r="FK12" s="638"/>
      <c r="FL12" s="638"/>
      <c r="FM12" s="638"/>
      <c r="FN12" s="54"/>
      <c r="FO12" s="190"/>
      <c r="FP12" s="149"/>
      <c r="FQ12" s="149"/>
      <c r="FR12" s="149"/>
      <c r="FS12" s="149"/>
      <c r="FT12" s="190"/>
      <c r="FU12" s="190"/>
      <c r="FV12" s="190"/>
      <c r="FW12" s="29">
        <f t="shared" si="7"/>
        <v>0</v>
      </c>
      <c r="FX12" s="410">
        <v>0</v>
      </c>
      <c r="FY12" s="63"/>
      <c r="FZ12" s="64"/>
      <c r="GA12" s="149"/>
      <c r="GB12" s="149"/>
      <c r="GC12" s="151"/>
      <c r="GD12" s="641">
        <v>0</v>
      </c>
      <c r="GE12" s="641"/>
      <c r="GF12" s="641"/>
      <c r="GG12" s="641"/>
      <c r="GH12" s="149"/>
      <c r="GI12" s="28">
        <f t="shared" si="8"/>
        <v>0</v>
      </c>
      <c r="GJ12" s="228">
        <f t="shared" si="9"/>
        <v>25.685714285714283</v>
      </c>
      <c r="GL12" s="25"/>
      <c r="GM12"/>
    </row>
    <row r="13" spans="1:195" ht="12.75">
      <c r="A13" s="98">
        <v>10</v>
      </c>
      <c r="B13" s="99" t="s">
        <v>45</v>
      </c>
      <c r="C13" s="63">
        <v>5</v>
      </c>
      <c r="D13" s="63">
        <v>5</v>
      </c>
      <c r="E13" s="64"/>
      <c r="F13" s="64"/>
      <c r="G13" s="149"/>
      <c r="H13" s="151"/>
      <c r="I13" s="151"/>
      <c r="J13" s="151"/>
      <c r="K13" s="638"/>
      <c r="L13" s="638">
        <v>4</v>
      </c>
      <c r="M13" s="638">
        <v>4</v>
      </c>
      <c r="N13" s="641">
        <v>5</v>
      </c>
      <c r="O13" s="641">
        <v>4</v>
      </c>
      <c r="P13" s="641">
        <v>4</v>
      </c>
      <c r="Q13" s="641">
        <v>3</v>
      </c>
      <c r="R13" s="641"/>
      <c r="S13" s="641"/>
      <c r="T13" s="641"/>
      <c r="U13" s="151"/>
      <c r="V13" s="151"/>
      <c r="W13" s="151"/>
      <c r="X13" s="151"/>
      <c r="Y13" s="151"/>
      <c r="Z13" s="151"/>
      <c r="AA13" s="188"/>
      <c r="AB13" s="188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29">
        <f t="shared" si="0"/>
        <v>4.25</v>
      </c>
      <c r="AW13" s="410">
        <v>0</v>
      </c>
      <c r="AX13" s="160"/>
      <c r="AY13" s="408">
        <v>3</v>
      </c>
      <c r="AZ13" s="408">
        <v>4</v>
      </c>
      <c r="BA13" s="408"/>
      <c r="BB13" s="408"/>
      <c r="BC13" s="151"/>
      <c r="BD13" s="641">
        <v>3</v>
      </c>
      <c r="BE13" s="641"/>
      <c r="BF13" s="641"/>
      <c r="BG13" s="641"/>
      <c r="BH13" s="641"/>
      <c r="BI13" s="641"/>
      <c r="BJ13" s="641"/>
      <c r="BK13" s="151"/>
      <c r="BL13" s="151"/>
      <c r="BM13" s="190"/>
      <c r="BN13" s="190"/>
      <c r="BO13" s="190"/>
      <c r="BP13" s="190"/>
      <c r="BQ13" s="190"/>
      <c r="BR13" s="190"/>
      <c r="BS13" s="190"/>
      <c r="BT13" s="190"/>
      <c r="BU13" s="29">
        <f t="shared" si="1"/>
        <v>2.5</v>
      </c>
      <c r="BV13" s="410">
        <v>4</v>
      </c>
      <c r="BW13" s="63">
        <v>5</v>
      </c>
      <c r="BX13" s="151">
        <v>3</v>
      </c>
      <c r="BY13" s="149">
        <v>3</v>
      </c>
      <c r="BZ13" s="149">
        <v>4</v>
      </c>
      <c r="CA13" s="149">
        <v>3</v>
      </c>
      <c r="CB13" s="151"/>
      <c r="CC13" s="151"/>
      <c r="CD13" s="638">
        <v>3</v>
      </c>
      <c r="CE13" s="638"/>
      <c r="CF13" s="638"/>
      <c r="CG13" s="638"/>
      <c r="CH13" s="641"/>
      <c r="CI13" s="641"/>
      <c r="CJ13" s="645"/>
      <c r="CK13" s="638"/>
      <c r="CL13" s="29">
        <f t="shared" si="2"/>
        <v>3.5714285714285716</v>
      </c>
      <c r="CM13" s="418">
        <v>4</v>
      </c>
      <c r="CN13" s="188"/>
      <c r="CO13" s="190"/>
      <c r="CP13" s="190"/>
      <c r="CQ13" s="149">
        <v>3</v>
      </c>
      <c r="CR13" s="149">
        <v>4</v>
      </c>
      <c r="CS13" s="149">
        <v>4</v>
      </c>
      <c r="CT13" s="149">
        <v>3</v>
      </c>
      <c r="CU13" s="149"/>
      <c r="CV13" s="638">
        <v>3</v>
      </c>
      <c r="CW13" s="638">
        <v>4</v>
      </c>
      <c r="CX13" s="638">
        <v>4</v>
      </c>
      <c r="CY13" s="638"/>
      <c r="CZ13" s="29">
        <f t="shared" si="3"/>
        <v>3.625</v>
      </c>
      <c r="DA13" s="98">
        <v>10</v>
      </c>
      <c r="DB13" s="99" t="s">
        <v>45</v>
      </c>
      <c r="DC13" s="410">
        <v>5</v>
      </c>
      <c r="DD13" s="63">
        <v>4</v>
      </c>
      <c r="DE13" s="63"/>
      <c r="DF13" s="149">
        <v>3</v>
      </c>
      <c r="DG13" s="149"/>
      <c r="DH13" s="149"/>
      <c r="DI13" s="638">
        <v>3</v>
      </c>
      <c r="DJ13" s="638">
        <v>5</v>
      </c>
      <c r="DK13" s="638">
        <v>3</v>
      </c>
      <c r="DL13" s="638"/>
      <c r="DM13" s="638"/>
      <c r="DN13" s="149"/>
      <c r="DO13" s="190"/>
      <c r="DP13" s="534">
        <f t="shared" si="4"/>
        <v>3.8333333333333335</v>
      </c>
      <c r="DQ13" s="63">
        <v>4</v>
      </c>
      <c r="DR13" s="63">
        <v>4</v>
      </c>
      <c r="DS13" s="63"/>
      <c r="DT13" s="151">
        <v>4</v>
      </c>
      <c r="DU13" s="151">
        <v>4</v>
      </c>
      <c r="DV13" s="151">
        <v>2</v>
      </c>
      <c r="DW13" s="151">
        <v>5</v>
      </c>
      <c r="DX13" s="151">
        <v>4</v>
      </c>
      <c r="DY13" s="151">
        <v>2</v>
      </c>
      <c r="DZ13" s="641">
        <v>2</v>
      </c>
      <c r="EA13" s="641"/>
      <c r="EB13" s="641"/>
      <c r="EC13" s="641"/>
      <c r="ED13" s="641"/>
      <c r="EE13" s="641"/>
      <c r="EF13" s="641"/>
      <c r="EG13" s="641"/>
      <c r="EH13" s="522"/>
      <c r="EI13" s="538"/>
      <c r="EJ13" s="151"/>
      <c r="EK13" s="151"/>
      <c r="EL13" s="149"/>
      <c r="EM13" s="149"/>
      <c r="EN13" s="149"/>
      <c r="EO13" s="190"/>
      <c r="EP13" s="29">
        <f t="shared" si="5"/>
        <v>3.4444444444444446</v>
      </c>
      <c r="EQ13" s="418">
        <v>4</v>
      </c>
      <c r="ER13" s="188"/>
      <c r="ES13" s="151"/>
      <c r="ET13" s="151"/>
      <c r="EU13" s="149"/>
      <c r="EV13" s="638">
        <v>3</v>
      </c>
      <c r="EW13" s="638">
        <v>2</v>
      </c>
      <c r="EX13" s="638"/>
      <c r="EY13" s="638"/>
      <c r="EZ13" s="638"/>
      <c r="FA13" s="638"/>
      <c r="FB13" s="149"/>
      <c r="FC13" s="149"/>
      <c r="FD13" s="149"/>
      <c r="FE13" s="190"/>
      <c r="FF13" s="29">
        <f t="shared" si="6"/>
        <v>3</v>
      </c>
      <c r="FG13" s="418">
        <v>0</v>
      </c>
      <c r="FH13" s="151">
        <v>2</v>
      </c>
      <c r="FI13" s="151">
        <v>3</v>
      </c>
      <c r="FJ13" s="641">
        <v>0</v>
      </c>
      <c r="FK13" s="638"/>
      <c r="FL13" s="638"/>
      <c r="FM13" s="638"/>
      <c r="FN13" s="54"/>
      <c r="FO13" s="190"/>
      <c r="FP13" s="149"/>
      <c r="FQ13" s="149"/>
      <c r="FR13" s="149"/>
      <c r="FS13" s="149"/>
      <c r="FT13" s="190"/>
      <c r="FU13" s="190"/>
      <c r="FV13" s="190"/>
      <c r="FW13" s="29">
        <f t="shared" si="7"/>
        <v>1.25</v>
      </c>
      <c r="FX13" s="410">
        <v>5</v>
      </c>
      <c r="FY13" s="63"/>
      <c r="FZ13" s="64"/>
      <c r="GA13" s="149">
        <v>4</v>
      </c>
      <c r="GB13" s="149"/>
      <c r="GC13" s="151"/>
      <c r="GD13" s="641">
        <v>0</v>
      </c>
      <c r="GE13" s="641"/>
      <c r="GF13" s="641"/>
      <c r="GG13" s="641"/>
      <c r="GH13" s="149"/>
      <c r="GI13" s="28">
        <f t="shared" si="8"/>
        <v>3</v>
      </c>
      <c r="GJ13" s="228">
        <f t="shared" si="9"/>
        <v>28.47420634920635</v>
      </c>
      <c r="GL13" s="25"/>
      <c r="GM13"/>
    </row>
    <row r="14" spans="1:195" ht="12.75">
      <c r="A14" s="100">
        <v>11</v>
      </c>
      <c r="B14" s="99" t="s">
        <v>24</v>
      </c>
      <c r="C14" s="63">
        <v>4</v>
      </c>
      <c r="D14" s="63">
        <v>4</v>
      </c>
      <c r="E14" s="64">
        <v>4</v>
      </c>
      <c r="F14" s="64"/>
      <c r="G14" s="149">
        <v>4</v>
      </c>
      <c r="H14" s="151"/>
      <c r="I14" s="151"/>
      <c r="J14" s="151"/>
      <c r="K14" s="638"/>
      <c r="L14" s="638">
        <v>3</v>
      </c>
      <c r="M14" s="638">
        <v>4</v>
      </c>
      <c r="N14" s="641">
        <v>3</v>
      </c>
      <c r="O14" s="641">
        <v>4</v>
      </c>
      <c r="P14" s="641">
        <v>3</v>
      </c>
      <c r="Q14" s="641">
        <v>4</v>
      </c>
      <c r="R14" s="641"/>
      <c r="S14" s="641"/>
      <c r="T14" s="641"/>
      <c r="U14" s="151"/>
      <c r="V14" s="151"/>
      <c r="W14" s="151"/>
      <c r="X14" s="151"/>
      <c r="Y14" s="151"/>
      <c r="Z14" s="151"/>
      <c r="AA14" s="188"/>
      <c r="AB14" s="188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29">
        <f t="shared" si="0"/>
        <v>3.7</v>
      </c>
      <c r="AW14" s="410">
        <v>0</v>
      </c>
      <c r="AX14" s="160"/>
      <c r="AY14" s="408">
        <v>3</v>
      </c>
      <c r="AZ14" s="408">
        <v>3</v>
      </c>
      <c r="BA14" s="408"/>
      <c r="BB14" s="408"/>
      <c r="BC14" s="151"/>
      <c r="BD14" s="641">
        <v>3</v>
      </c>
      <c r="BE14" s="641"/>
      <c r="BF14" s="641"/>
      <c r="BG14" s="641"/>
      <c r="BH14" s="641"/>
      <c r="BI14" s="641"/>
      <c r="BJ14" s="641"/>
      <c r="BK14" s="151"/>
      <c r="BL14" s="151"/>
      <c r="BM14" s="190"/>
      <c r="BN14" s="190"/>
      <c r="BO14" s="190"/>
      <c r="BP14" s="190"/>
      <c r="BQ14" s="190"/>
      <c r="BR14" s="190"/>
      <c r="BS14" s="190"/>
      <c r="BT14" s="190"/>
      <c r="BU14" s="29">
        <f t="shared" si="1"/>
        <v>2.25</v>
      </c>
      <c r="BV14" s="410">
        <v>0</v>
      </c>
      <c r="BW14" s="51"/>
      <c r="BX14" s="151">
        <v>4</v>
      </c>
      <c r="BY14" s="149">
        <v>3</v>
      </c>
      <c r="BZ14" s="149">
        <v>4</v>
      </c>
      <c r="CA14" s="149">
        <v>3</v>
      </c>
      <c r="CB14" s="151"/>
      <c r="CC14" s="151"/>
      <c r="CD14" s="638">
        <v>3</v>
      </c>
      <c r="CE14" s="638">
        <v>3</v>
      </c>
      <c r="CF14" s="638">
        <v>4</v>
      </c>
      <c r="CG14" s="638"/>
      <c r="CH14" s="641"/>
      <c r="CI14" s="641"/>
      <c r="CJ14" s="645"/>
      <c r="CK14" s="638"/>
      <c r="CL14" s="29">
        <f t="shared" si="2"/>
        <v>3</v>
      </c>
      <c r="CM14" s="418">
        <v>4</v>
      </c>
      <c r="CN14" s="188">
        <v>3</v>
      </c>
      <c r="CO14" s="190"/>
      <c r="CP14" s="190"/>
      <c r="CQ14" s="149">
        <v>4</v>
      </c>
      <c r="CR14" s="149">
        <v>4</v>
      </c>
      <c r="CS14" s="149">
        <v>4</v>
      </c>
      <c r="CT14" s="149"/>
      <c r="CU14" s="149"/>
      <c r="CV14" s="638">
        <v>4</v>
      </c>
      <c r="CW14" s="638"/>
      <c r="CX14" s="638"/>
      <c r="CY14" s="638"/>
      <c r="CZ14" s="29">
        <f t="shared" si="3"/>
        <v>3.8333333333333335</v>
      </c>
      <c r="DA14" s="100">
        <v>11</v>
      </c>
      <c r="DB14" s="99" t="s">
        <v>24</v>
      </c>
      <c r="DC14" s="410">
        <v>4</v>
      </c>
      <c r="DD14" s="63">
        <v>4</v>
      </c>
      <c r="DE14" s="63"/>
      <c r="DF14" s="149">
        <v>2</v>
      </c>
      <c r="DG14" s="149"/>
      <c r="DH14" s="149"/>
      <c r="DI14" s="638">
        <v>4</v>
      </c>
      <c r="DJ14" s="638">
        <v>3</v>
      </c>
      <c r="DK14" s="638">
        <v>5</v>
      </c>
      <c r="DL14" s="638"/>
      <c r="DM14" s="638"/>
      <c r="DN14" s="149"/>
      <c r="DO14" s="190"/>
      <c r="DP14" s="534">
        <f t="shared" si="4"/>
        <v>3.6666666666666665</v>
      </c>
      <c r="DQ14" s="63">
        <v>2</v>
      </c>
      <c r="DR14" s="63"/>
      <c r="DS14" s="63"/>
      <c r="DT14" s="151">
        <v>2</v>
      </c>
      <c r="DU14" s="151">
        <v>2</v>
      </c>
      <c r="DV14" s="151">
        <v>4</v>
      </c>
      <c r="DW14" s="151">
        <v>3</v>
      </c>
      <c r="DX14" s="151">
        <v>2</v>
      </c>
      <c r="DY14" s="151">
        <v>4</v>
      </c>
      <c r="DZ14" s="641">
        <v>4</v>
      </c>
      <c r="EA14" s="641">
        <v>3</v>
      </c>
      <c r="EB14" s="641">
        <v>5</v>
      </c>
      <c r="EC14" s="641">
        <v>3</v>
      </c>
      <c r="ED14" s="641"/>
      <c r="EE14" s="641"/>
      <c r="EF14" s="641"/>
      <c r="EG14" s="641"/>
      <c r="EH14" s="522"/>
      <c r="EI14" s="538"/>
      <c r="EJ14" s="151"/>
      <c r="EK14" s="151"/>
      <c r="EL14" s="149"/>
      <c r="EM14" s="149"/>
      <c r="EN14" s="149"/>
      <c r="EO14" s="190"/>
      <c r="EP14" s="29">
        <f t="shared" si="5"/>
        <v>3.090909090909091</v>
      </c>
      <c r="EQ14" s="418">
        <v>2</v>
      </c>
      <c r="ER14" s="188"/>
      <c r="ES14" s="151"/>
      <c r="ET14" s="151"/>
      <c r="EU14" s="149"/>
      <c r="EV14" s="638">
        <v>3</v>
      </c>
      <c r="EW14" s="638">
        <v>3</v>
      </c>
      <c r="EX14" s="638"/>
      <c r="EY14" s="638"/>
      <c r="EZ14" s="638"/>
      <c r="FA14" s="638"/>
      <c r="FB14" s="149"/>
      <c r="FC14" s="149"/>
      <c r="FD14" s="149"/>
      <c r="FE14" s="190"/>
      <c r="FF14" s="29">
        <f t="shared" si="6"/>
        <v>2.6666666666666665</v>
      </c>
      <c r="FG14" s="418">
        <v>0</v>
      </c>
      <c r="FH14" s="151">
        <v>2</v>
      </c>
      <c r="FI14" s="151"/>
      <c r="FJ14" s="641">
        <v>0</v>
      </c>
      <c r="FK14" s="638"/>
      <c r="FL14" s="638"/>
      <c r="FM14" s="638"/>
      <c r="FN14" s="54"/>
      <c r="FO14" s="190"/>
      <c r="FP14" s="149"/>
      <c r="FQ14" s="149"/>
      <c r="FR14" s="149"/>
      <c r="FS14" s="149"/>
      <c r="FT14" s="190"/>
      <c r="FU14" s="190"/>
      <c r="FV14" s="190"/>
      <c r="FW14" s="29">
        <f t="shared" si="7"/>
        <v>0.6666666666666666</v>
      </c>
      <c r="FX14" s="410">
        <v>0</v>
      </c>
      <c r="FY14" s="63"/>
      <c r="FZ14" s="64"/>
      <c r="GA14" s="149">
        <v>4</v>
      </c>
      <c r="GB14" s="149"/>
      <c r="GC14" s="151"/>
      <c r="GD14" s="641">
        <v>4</v>
      </c>
      <c r="GE14" s="641"/>
      <c r="GF14" s="641"/>
      <c r="GG14" s="641"/>
      <c r="GH14" s="149"/>
      <c r="GI14" s="28">
        <f t="shared" si="8"/>
        <v>2.6666666666666665</v>
      </c>
      <c r="GJ14" s="228">
        <f t="shared" si="9"/>
        <v>25.54090909090909</v>
      </c>
      <c r="GL14" s="25"/>
      <c r="GM14"/>
    </row>
    <row r="15" spans="1:195" ht="12.75">
      <c r="A15" s="98">
        <v>12</v>
      </c>
      <c r="B15" s="99" t="s">
        <v>25</v>
      </c>
      <c r="C15" s="63">
        <v>5</v>
      </c>
      <c r="D15" s="63">
        <v>5</v>
      </c>
      <c r="E15" s="64"/>
      <c r="F15" s="64"/>
      <c r="G15" s="149"/>
      <c r="H15" s="151"/>
      <c r="I15" s="151"/>
      <c r="J15" s="151"/>
      <c r="K15" s="638"/>
      <c r="L15" s="638"/>
      <c r="M15" s="638"/>
      <c r="N15" s="641"/>
      <c r="O15" s="641"/>
      <c r="P15" s="641"/>
      <c r="Q15" s="641"/>
      <c r="R15" s="641"/>
      <c r="S15" s="641"/>
      <c r="T15" s="641"/>
      <c r="U15" s="151"/>
      <c r="V15" s="151"/>
      <c r="W15" s="151"/>
      <c r="X15" s="151"/>
      <c r="Y15" s="151"/>
      <c r="Z15" s="151"/>
      <c r="AA15" s="189"/>
      <c r="AB15" s="188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29">
        <f t="shared" si="0"/>
        <v>5</v>
      </c>
      <c r="AW15" s="410">
        <v>4</v>
      </c>
      <c r="AX15" s="160">
        <v>4</v>
      </c>
      <c r="AY15" s="408"/>
      <c r="AZ15" s="408"/>
      <c r="BA15" s="408"/>
      <c r="BB15" s="408"/>
      <c r="BC15" s="151"/>
      <c r="BD15" s="641">
        <v>0</v>
      </c>
      <c r="BE15" s="641"/>
      <c r="BF15" s="641"/>
      <c r="BG15" s="641"/>
      <c r="BH15" s="641"/>
      <c r="BI15" s="641"/>
      <c r="BJ15" s="641"/>
      <c r="BK15" s="151"/>
      <c r="BL15" s="151"/>
      <c r="BM15" s="190"/>
      <c r="BN15" s="190"/>
      <c r="BO15" s="190"/>
      <c r="BP15" s="190"/>
      <c r="BQ15" s="190"/>
      <c r="BR15" s="190"/>
      <c r="BS15" s="190"/>
      <c r="BT15" s="190"/>
      <c r="BU15" s="29">
        <f t="shared" si="1"/>
        <v>2.6666666666666665</v>
      </c>
      <c r="BV15" s="410">
        <v>4</v>
      </c>
      <c r="BW15" s="63"/>
      <c r="BX15" s="151"/>
      <c r="BY15" s="149"/>
      <c r="BZ15" s="149"/>
      <c r="CA15" s="149"/>
      <c r="CB15" s="151"/>
      <c r="CC15" s="151"/>
      <c r="CD15" s="638">
        <v>0</v>
      </c>
      <c r="CE15" s="638"/>
      <c r="CF15" s="638"/>
      <c r="CG15" s="638"/>
      <c r="CH15" s="641"/>
      <c r="CI15" s="641"/>
      <c r="CJ15" s="645"/>
      <c r="CK15" s="638"/>
      <c r="CL15" s="29">
        <f t="shared" si="2"/>
        <v>2</v>
      </c>
      <c r="CM15" s="418">
        <v>5</v>
      </c>
      <c r="CN15" s="188"/>
      <c r="CO15" s="190"/>
      <c r="CP15" s="190"/>
      <c r="CQ15" s="149"/>
      <c r="CR15" s="149"/>
      <c r="CS15" s="149"/>
      <c r="CT15" s="149"/>
      <c r="CU15" s="149"/>
      <c r="CV15" s="638">
        <v>0</v>
      </c>
      <c r="CW15" s="638"/>
      <c r="CX15" s="638"/>
      <c r="CY15" s="638"/>
      <c r="CZ15" s="29">
        <f t="shared" si="3"/>
        <v>2.5</v>
      </c>
      <c r="DA15" s="98">
        <v>12</v>
      </c>
      <c r="DB15" s="99" t="s">
        <v>25</v>
      </c>
      <c r="DC15" s="410">
        <v>4</v>
      </c>
      <c r="DD15" s="63"/>
      <c r="DE15" s="63"/>
      <c r="DF15" s="149"/>
      <c r="DG15" s="149"/>
      <c r="DH15" s="149"/>
      <c r="DI15" s="638">
        <v>0</v>
      </c>
      <c r="DJ15" s="638"/>
      <c r="DK15" s="638"/>
      <c r="DL15" s="638"/>
      <c r="DM15" s="638"/>
      <c r="DN15" s="149"/>
      <c r="DO15" s="190"/>
      <c r="DP15" s="534">
        <f t="shared" si="4"/>
        <v>2</v>
      </c>
      <c r="DQ15" s="63">
        <v>4</v>
      </c>
      <c r="DR15" s="63">
        <v>4</v>
      </c>
      <c r="DS15" s="63">
        <v>5</v>
      </c>
      <c r="DT15" s="151"/>
      <c r="DU15" s="151"/>
      <c r="DV15" s="151"/>
      <c r="DW15" s="151"/>
      <c r="DX15" s="151"/>
      <c r="DY15" s="151"/>
      <c r="DZ15" s="641"/>
      <c r="EA15" s="641"/>
      <c r="EB15" s="641"/>
      <c r="EC15" s="641"/>
      <c r="ED15" s="641"/>
      <c r="EE15" s="641"/>
      <c r="EF15" s="641"/>
      <c r="EG15" s="641"/>
      <c r="EH15" s="522"/>
      <c r="EI15" s="538"/>
      <c r="EJ15" s="151"/>
      <c r="EK15" s="151"/>
      <c r="EL15" s="149"/>
      <c r="EM15" s="149"/>
      <c r="EN15" s="149"/>
      <c r="EO15" s="190"/>
      <c r="EP15" s="29">
        <f t="shared" si="5"/>
        <v>4.333333333333333</v>
      </c>
      <c r="EQ15" s="418">
        <v>0</v>
      </c>
      <c r="ER15" s="188"/>
      <c r="ES15" s="151"/>
      <c r="ET15" s="151"/>
      <c r="EU15" s="149"/>
      <c r="EV15" s="638">
        <v>0</v>
      </c>
      <c r="EW15" s="638"/>
      <c r="EX15" s="638"/>
      <c r="EY15" s="638"/>
      <c r="EZ15" s="638"/>
      <c r="FA15" s="638"/>
      <c r="FB15" s="149"/>
      <c r="FC15" s="149"/>
      <c r="FD15" s="149"/>
      <c r="FE15" s="190"/>
      <c r="FF15" s="29">
        <f t="shared" si="6"/>
        <v>0</v>
      </c>
      <c r="FG15" s="418">
        <v>0</v>
      </c>
      <c r="FH15" s="151"/>
      <c r="FI15" s="151"/>
      <c r="FJ15" s="641">
        <v>0</v>
      </c>
      <c r="FK15" s="638"/>
      <c r="FL15" s="638"/>
      <c r="FM15" s="638"/>
      <c r="FN15" s="54"/>
      <c r="FO15" s="190"/>
      <c r="FP15" s="149"/>
      <c r="FQ15" s="149"/>
      <c r="FR15" s="149"/>
      <c r="FS15" s="149"/>
      <c r="FT15" s="190"/>
      <c r="FU15" s="190"/>
      <c r="FV15" s="190"/>
      <c r="FW15" s="29">
        <f t="shared" si="7"/>
        <v>0</v>
      </c>
      <c r="FX15" s="410">
        <v>0</v>
      </c>
      <c r="FY15" s="63"/>
      <c r="FZ15" s="64"/>
      <c r="GA15" s="149"/>
      <c r="GB15" s="149"/>
      <c r="GC15" s="151"/>
      <c r="GD15" s="641">
        <v>0</v>
      </c>
      <c r="GE15" s="641"/>
      <c r="GF15" s="641"/>
      <c r="GG15" s="641"/>
      <c r="GH15" s="149"/>
      <c r="GI15" s="28">
        <f t="shared" si="8"/>
        <v>0</v>
      </c>
      <c r="GJ15" s="228">
        <f t="shared" si="9"/>
        <v>18.5</v>
      </c>
      <c r="GL15" s="25"/>
      <c r="GM15"/>
    </row>
    <row r="16" spans="1:195" ht="12.75">
      <c r="A16" s="98">
        <v>13</v>
      </c>
      <c r="B16" s="99" t="s">
        <v>46</v>
      </c>
      <c r="C16" s="63">
        <v>5</v>
      </c>
      <c r="D16" s="63">
        <v>5</v>
      </c>
      <c r="E16" s="64">
        <v>5</v>
      </c>
      <c r="F16" s="64">
        <v>5</v>
      </c>
      <c r="G16" s="149"/>
      <c r="H16" s="151">
        <v>5</v>
      </c>
      <c r="I16" s="151"/>
      <c r="J16" s="151"/>
      <c r="K16" s="638"/>
      <c r="L16" s="638">
        <v>5</v>
      </c>
      <c r="M16" s="638">
        <v>5</v>
      </c>
      <c r="N16" s="641">
        <v>4</v>
      </c>
      <c r="O16" s="641">
        <v>5</v>
      </c>
      <c r="P16" s="641">
        <v>5</v>
      </c>
      <c r="Q16" s="641"/>
      <c r="R16" s="641"/>
      <c r="S16" s="641"/>
      <c r="T16" s="641"/>
      <c r="U16" s="151"/>
      <c r="V16" s="151"/>
      <c r="W16" s="151"/>
      <c r="X16" s="151"/>
      <c r="Y16" s="151"/>
      <c r="Z16" s="151"/>
      <c r="AA16" s="189"/>
      <c r="AB16" s="189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29">
        <f t="shared" si="0"/>
        <v>4.9</v>
      </c>
      <c r="AW16" s="410">
        <v>5</v>
      </c>
      <c r="AX16" s="160"/>
      <c r="AY16" s="408">
        <v>5</v>
      </c>
      <c r="AZ16" s="408">
        <v>5</v>
      </c>
      <c r="BA16" s="408"/>
      <c r="BB16" s="408"/>
      <c r="BC16" s="151"/>
      <c r="BD16" s="641">
        <v>5</v>
      </c>
      <c r="BE16" s="641"/>
      <c r="BF16" s="641"/>
      <c r="BG16" s="641"/>
      <c r="BH16" s="641"/>
      <c r="BI16" s="641"/>
      <c r="BJ16" s="641"/>
      <c r="BK16" s="151"/>
      <c r="BL16" s="151"/>
      <c r="BM16" s="190"/>
      <c r="BN16" s="190"/>
      <c r="BO16" s="190"/>
      <c r="BP16" s="190"/>
      <c r="BQ16" s="190"/>
      <c r="BR16" s="190"/>
      <c r="BS16" s="190"/>
      <c r="BT16" s="190"/>
      <c r="BU16" s="29">
        <f t="shared" si="1"/>
        <v>5</v>
      </c>
      <c r="BV16" s="410">
        <v>5</v>
      </c>
      <c r="BW16" s="63">
        <v>5</v>
      </c>
      <c r="BX16" s="151">
        <v>5</v>
      </c>
      <c r="BY16" s="149">
        <v>5</v>
      </c>
      <c r="BZ16" s="149">
        <v>5</v>
      </c>
      <c r="CA16" s="149">
        <v>5</v>
      </c>
      <c r="CB16" s="151"/>
      <c r="CC16" s="151"/>
      <c r="CD16" s="638">
        <v>5</v>
      </c>
      <c r="CE16" s="638">
        <v>5</v>
      </c>
      <c r="CF16" s="638"/>
      <c r="CG16" s="638"/>
      <c r="CH16" s="641"/>
      <c r="CI16" s="641"/>
      <c r="CJ16" s="645"/>
      <c r="CK16" s="638"/>
      <c r="CL16" s="29">
        <f t="shared" si="2"/>
        <v>5</v>
      </c>
      <c r="CM16" s="418">
        <v>5</v>
      </c>
      <c r="CN16" s="188">
        <v>5</v>
      </c>
      <c r="CO16" s="188">
        <v>5</v>
      </c>
      <c r="CP16" s="190"/>
      <c r="CQ16" s="149">
        <v>5</v>
      </c>
      <c r="CR16" s="149">
        <v>5</v>
      </c>
      <c r="CS16" s="149">
        <v>4</v>
      </c>
      <c r="CT16" s="149">
        <v>5</v>
      </c>
      <c r="CU16" s="149"/>
      <c r="CV16" s="638">
        <v>4</v>
      </c>
      <c r="CW16" s="638">
        <v>5</v>
      </c>
      <c r="CX16" s="638">
        <v>4</v>
      </c>
      <c r="CY16" s="638"/>
      <c r="CZ16" s="29">
        <f t="shared" si="3"/>
        <v>4.7</v>
      </c>
      <c r="DA16" s="98">
        <v>13</v>
      </c>
      <c r="DB16" s="99" t="s">
        <v>46</v>
      </c>
      <c r="DC16" s="410">
        <v>0</v>
      </c>
      <c r="DD16" s="63"/>
      <c r="DE16" s="63"/>
      <c r="DF16" s="149">
        <v>3</v>
      </c>
      <c r="DG16" s="149">
        <v>5</v>
      </c>
      <c r="DH16" s="149">
        <v>3</v>
      </c>
      <c r="DI16" s="638">
        <v>5</v>
      </c>
      <c r="DJ16" s="638"/>
      <c r="DK16" s="638"/>
      <c r="DL16" s="638"/>
      <c r="DM16" s="638"/>
      <c r="DN16" s="149"/>
      <c r="DO16" s="190"/>
      <c r="DP16" s="534">
        <f t="shared" si="4"/>
        <v>3.2</v>
      </c>
      <c r="DQ16" s="63">
        <v>5</v>
      </c>
      <c r="DR16" s="63"/>
      <c r="DS16" s="63"/>
      <c r="DT16" s="151">
        <v>2</v>
      </c>
      <c r="DU16" s="151">
        <v>5</v>
      </c>
      <c r="DV16" s="151">
        <v>5</v>
      </c>
      <c r="DW16" s="151">
        <v>2</v>
      </c>
      <c r="DX16" s="151">
        <v>3</v>
      </c>
      <c r="DY16" s="151">
        <v>5</v>
      </c>
      <c r="DZ16" s="641">
        <v>3</v>
      </c>
      <c r="EA16" s="641">
        <v>5</v>
      </c>
      <c r="EB16" s="641">
        <v>4</v>
      </c>
      <c r="EC16" s="641">
        <v>5</v>
      </c>
      <c r="ED16" s="641">
        <v>5</v>
      </c>
      <c r="EE16" s="641">
        <v>4</v>
      </c>
      <c r="EF16" s="641"/>
      <c r="EG16" s="641"/>
      <c r="EH16" s="522"/>
      <c r="EI16" s="538"/>
      <c r="EJ16" s="151"/>
      <c r="EK16" s="151"/>
      <c r="EL16" s="149"/>
      <c r="EM16" s="149"/>
      <c r="EN16" s="149"/>
      <c r="EO16" s="190"/>
      <c r="EP16" s="29">
        <f t="shared" si="5"/>
        <v>4.076923076923077</v>
      </c>
      <c r="EQ16" s="418">
        <v>0</v>
      </c>
      <c r="ER16" s="188"/>
      <c r="ES16" s="151">
        <v>4</v>
      </c>
      <c r="ET16" s="151">
        <v>4</v>
      </c>
      <c r="EU16" s="149"/>
      <c r="EV16" s="638">
        <v>4</v>
      </c>
      <c r="EW16" s="638">
        <v>4</v>
      </c>
      <c r="EX16" s="638"/>
      <c r="EY16" s="638"/>
      <c r="EZ16" s="638"/>
      <c r="FA16" s="638"/>
      <c r="FB16" s="149"/>
      <c r="FC16" s="149"/>
      <c r="FD16" s="149"/>
      <c r="FE16" s="190"/>
      <c r="FF16" s="29">
        <f t="shared" si="6"/>
        <v>3.2</v>
      </c>
      <c r="FG16" s="418">
        <v>0</v>
      </c>
      <c r="FH16" s="151">
        <v>5</v>
      </c>
      <c r="FI16" s="151"/>
      <c r="FJ16" s="641">
        <v>0</v>
      </c>
      <c r="FK16" s="638"/>
      <c r="FL16" s="638"/>
      <c r="FM16" s="638"/>
      <c r="FN16" s="54"/>
      <c r="FO16" s="190"/>
      <c r="FP16" s="149"/>
      <c r="FQ16" s="149"/>
      <c r="FR16" s="149"/>
      <c r="FS16" s="149"/>
      <c r="FT16" s="190"/>
      <c r="FU16" s="190"/>
      <c r="FV16" s="190"/>
      <c r="FW16" s="29">
        <f t="shared" si="7"/>
        <v>1.6666666666666667</v>
      </c>
      <c r="FX16" s="410">
        <v>5</v>
      </c>
      <c r="FY16" s="63"/>
      <c r="FZ16" s="64"/>
      <c r="GA16" s="149">
        <v>4</v>
      </c>
      <c r="GB16" s="149"/>
      <c r="GC16" s="151"/>
      <c r="GD16" s="641">
        <v>5</v>
      </c>
      <c r="GE16" s="641"/>
      <c r="GF16" s="641"/>
      <c r="GG16" s="641"/>
      <c r="GH16" s="149"/>
      <c r="GI16" s="28">
        <f t="shared" si="8"/>
        <v>4.666666666666667</v>
      </c>
      <c r="GJ16" s="228">
        <f t="shared" si="9"/>
        <v>36.41025641025641</v>
      </c>
      <c r="GL16" s="25"/>
      <c r="GM16"/>
    </row>
    <row r="17" spans="1:195" ht="12.75">
      <c r="A17" s="98">
        <v>14</v>
      </c>
      <c r="B17" s="99" t="s">
        <v>47</v>
      </c>
      <c r="C17" s="63">
        <v>5</v>
      </c>
      <c r="D17" s="63">
        <v>5</v>
      </c>
      <c r="E17" s="64">
        <v>5</v>
      </c>
      <c r="F17" s="64"/>
      <c r="G17" s="149">
        <v>4</v>
      </c>
      <c r="H17" s="151">
        <v>5</v>
      </c>
      <c r="I17" s="151"/>
      <c r="J17" s="151"/>
      <c r="K17" s="638"/>
      <c r="L17" s="638">
        <v>4</v>
      </c>
      <c r="M17" s="638">
        <v>4</v>
      </c>
      <c r="N17" s="641">
        <v>4</v>
      </c>
      <c r="O17" s="641">
        <v>3</v>
      </c>
      <c r="P17" s="641">
        <v>4</v>
      </c>
      <c r="Q17" s="641"/>
      <c r="R17" s="641"/>
      <c r="S17" s="641"/>
      <c r="T17" s="641"/>
      <c r="U17" s="151"/>
      <c r="V17" s="151"/>
      <c r="W17" s="151"/>
      <c r="X17" s="151"/>
      <c r="Y17" s="151"/>
      <c r="Z17" s="151"/>
      <c r="AA17" s="188"/>
      <c r="AB17" s="188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29">
        <f t="shared" si="0"/>
        <v>4.3</v>
      </c>
      <c r="AW17" s="410">
        <v>0</v>
      </c>
      <c r="AX17" s="160"/>
      <c r="AY17" s="408">
        <v>4</v>
      </c>
      <c r="AZ17" s="408">
        <v>3</v>
      </c>
      <c r="BA17" s="408"/>
      <c r="BB17" s="408"/>
      <c r="BC17" s="151"/>
      <c r="BD17" s="641">
        <v>3</v>
      </c>
      <c r="BE17" s="641"/>
      <c r="BF17" s="641"/>
      <c r="BG17" s="641"/>
      <c r="BH17" s="641"/>
      <c r="BI17" s="641"/>
      <c r="BJ17" s="641"/>
      <c r="BK17" s="151"/>
      <c r="BL17" s="151"/>
      <c r="BM17" s="190"/>
      <c r="BN17" s="190"/>
      <c r="BO17" s="190"/>
      <c r="BP17" s="190"/>
      <c r="BQ17" s="190"/>
      <c r="BR17" s="190"/>
      <c r="BS17" s="190"/>
      <c r="BT17" s="190"/>
      <c r="BU17" s="29">
        <f t="shared" si="1"/>
        <v>2.5</v>
      </c>
      <c r="BV17" s="410">
        <v>4</v>
      </c>
      <c r="BW17" s="63"/>
      <c r="BX17" s="151">
        <v>4</v>
      </c>
      <c r="BY17" s="149">
        <v>4</v>
      </c>
      <c r="BZ17" s="149">
        <v>4</v>
      </c>
      <c r="CA17" s="149">
        <v>4</v>
      </c>
      <c r="CB17" s="151"/>
      <c r="CC17" s="151"/>
      <c r="CD17" s="638">
        <v>4</v>
      </c>
      <c r="CE17" s="638">
        <v>4</v>
      </c>
      <c r="CF17" s="638"/>
      <c r="CG17" s="638"/>
      <c r="CH17" s="641"/>
      <c r="CI17" s="641"/>
      <c r="CJ17" s="645"/>
      <c r="CK17" s="638"/>
      <c r="CL17" s="29">
        <f t="shared" si="2"/>
        <v>4</v>
      </c>
      <c r="CM17" s="418">
        <v>4</v>
      </c>
      <c r="CN17" s="188">
        <v>4</v>
      </c>
      <c r="CO17" s="188"/>
      <c r="CP17" s="190"/>
      <c r="CQ17" s="149">
        <v>4</v>
      </c>
      <c r="CR17" s="149">
        <v>4</v>
      </c>
      <c r="CS17" s="149">
        <v>3</v>
      </c>
      <c r="CT17" s="149"/>
      <c r="CU17" s="149"/>
      <c r="CV17" s="638">
        <v>4</v>
      </c>
      <c r="CW17" s="638">
        <v>4</v>
      </c>
      <c r="CX17" s="638"/>
      <c r="CY17" s="638"/>
      <c r="CZ17" s="29">
        <f t="shared" si="3"/>
        <v>3.857142857142857</v>
      </c>
      <c r="DA17" s="98">
        <v>14</v>
      </c>
      <c r="DB17" s="99" t="s">
        <v>47</v>
      </c>
      <c r="DC17" s="410">
        <v>5</v>
      </c>
      <c r="DD17" s="63">
        <v>3</v>
      </c>
      <c r="DE17" s="63">
        <v>4</v>
      </c>
      <c r="DF17" s="149">
        <v>4</v>
      </c>
      <c r="DG17" s="149">
        <v>4</v>
      </c>
      <c r="DH17" s="149"/>
      <c r="DI17" s="638">
        <v>4</v>
      </c>
      <c r="DJ17" s="638">
        <v>3</v>
      </c>
      <c r="DK17" s="638">
        <v>5</v>
      </c>
      <c r="DL17" s="638"/>
      <c r="DM17" s="638"/>
      <c r="DN17" s="149"/>
      <c r="DO17" s="190"/>
      <c r="DP17" s="534">
        <f t="shared" si="4"/>
        <v>4</v>
      </c>
      <c r="DQ17" s="63">
        <v>2</v>
      </c>
      <c r="DR17" s="63"/>
      <c r="DS17" s="522"/>
      <c r="DT17" s="151">
        <v>2</v>
      </c>
      <c r="DU17" s="151">
        <v>2</v>
      </c>
      <c r="DV17" s="151">
        <v>2</v>
      </c>
      <c r="DW17" s="151">
        <v>3</v>
      </c>
      <c r="DX17" s="151">
        <v>3</v>
      </c>
      <c r="DY17" s="151">
        <v>5</v>
      </c>
      <c r="DZ17" s="641">
        <v>5</v>
      </c>
      <c r="EA17" s="641">
        <v>3</v>
      </c>
      <c r="EB17" s="641">
        <v>3</v>
      </c>
      <c r="EC17" s="641"/>
      <c r="ED17" s="641"/>
      <c r="EE17" s="641"/>
      <c r="EF17" s="641"/>
      <c r="EG17" s="641"/>
      <c r="EH17" s="522"/>
      <c r="EI17" s="538"/>
      <c r="EJ17" s="151"/>
      <c r="EK17" s="151"/>
      <c r="EL17" s="149"/>
      <c r="EM17" s="149"/>
      <c r="EN17" s="149"/>
      <c r="EO17" s="190"/>
      <c r="EP17" s="29">
        <f t="shared" si="5"/>
        <v>3</v>
      </c>
      <c r="EQ17" s="418">
        <v>2</v>
      </c>
      <c r="ER17" s="188">
        <v>2</v>
      </c>
      <c r="ES17" s="151">
        <v>3</v>
      </c>
      <c r="ET17" s="151"/>
      <c r="EU17" s="149"/>
      <c r="EV17" s="638">
        <v>5</v>
      </c>
      <c r="EW17" s="638">
        <v>4</v>
      </c>
      <c r="EX17" s="638">
        <v>3</v>
      </c>
      <c r="EY17" s="638">
        <v>3</v>
      </c>
      <c r="EZ17" s="638"/>
      <c r="FA17" s="638"/>
      <c r="FB17" s="149"/>
      <c r="FC17" s="149"/>
      <c r="FD17" s="149"/>
      <c r="FE17" s="190"/>
      <c r="FF17" s="29">
        <f t="shared" si="6"/>
        <v>3.142857142857143</v>
      </c>
      <c r="FG17" s="418">
        <v>0</v>
      </c>
      <c r="FH17" s="151">
        <v>3</v>
      </c>
      <c r="FI17" s="151"/>
      <c r="FJ17" s="641">
        <v>0</v>
      </c>
      <c r="FK17" s="638"/>
      <c r="FL17" s="638"/>
      <c r="FM17" s="638"/>
      <c r="FN17" s="54"/>
      <c r="FO17" s="190"/>
      <c r="FP17" s="149"/>
      <c r="FQ17" s="149"/>
      <c r="FR17" s="149"/>
      <c r="FS17" s="149"/>
      <c r="FT17" s="190"/>
      <c r="FU17" s="190"/>
      <c r="FV17" s="190"/>
      <c r="FW17" s="29">
        <f t="shared" si="7"/>
        <v>1</v>
      </c>
      <c r="FX17" s="410">
        <v>5</v>
      </c>
      <c r="FY17" s="63">
        <v>4</v>
      </c>
      <c r="FZ17" s="64">
        <v>5</v>
      </c>
      <c r="GA17" s="149">
        <v>5</v>
      </c>
      <c r="GB17" s="149"/>
      <c r="GC17" s="151"/>
      <c r="GD17" s="641">
        <v>0</v>
      </c>
      <c r="GE17" s="641"/>
      <c r="GF17" s="641"/>
      <c r="GG17" s="641"/>
      <c r="GH17" s="149"/>
      <c r="GI17" s="28">
        <f t="shared" si="8"/>
        <v>3.8</v>
      </c>
      <c r="GJ17" s="228">
        <f t="shared" si="9"/>
        <v>29.6</v>
      </c>
      <c r="GL17" s="25"/>
      <c r="GM17"/>
    </row>
    <row r="18" spans="1:195" ht="12.75">
      <c r="A18" s="100">
        <v>15</v>
      </c>
      <c r="B18" s="99" t="s">
        <v>48</v>
      </c>
      <c r="C18" s="63">
        <v>4</v>
      </c>
      <c r="D18" s="63">
        <v>5</v>
      </c>
      <c r="E18" s="64">
        <v>4</v>
      </c>
      <c r="F18" s="64"/>
      <c r="G18" s="149">
        <v>4</v>
      </c>
      <c r="H18" s="151"/>
      <c r="I18" s="151"/>
      <c r="J18" s="151"/>
      <c r="K18" s="638"/>
      <c r="L18" s="638">
        <v>2</v>
      </c>
      <c r="M18" s="638">
        <v>3</v>
      </c>
      <c r="N18" s="641">
        <v>4</v>
      </c>
      <c r="O18" s="641">
        <v>3</v>
      </c>
      <c r="P18" s="641">
        <v>3</v>
      </c>
      <c r="Q18" s="641">
        <v>3</v>
      </c>
      <c r="R18" s="641"/>
      <c r="S18" s="641"/>
      <c r="T18" s="641"/>
      <c r="U18" s="151"/>
      <c r="V18" s="151"/>
      <c r="W18" s="151"/>
      <c r="X18" s="151"/>
      <c r="Y18" s="151"/>
      <c r="Z18" s="151"/>
      <c r="AA18" s="188"/>
      <c r="AB18" s="188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29">
        <f t="shared" si="0"/>
        <v>3.5</v>
      </c>
      <c r="AW18" s="410">
        <v>0</v>
      </c>
      <c r="AX18" s="160"/>
      <c r="AY18" s="408">
        <v>3</v>
      </c>
      <c r="AZ18" s="408"/>
      <c r="BA18" s="408"/>
      <c r="BB18" s="408"/>
      <c r="BC18" s="151"/>
      <c r="BD18" s="641">
        <v>2</v>
      </c>
      <c r="BE18" s="641">
        <v>3</v>
      </c>
      <c r="BF18" s="641"/>
      <c r="BG18" s="641"/>
      <c r="BH18" s="641"/>
      <c r="BI18" s="641"/>
      <c r="BJ18" s="641"/>
      <c r="BK18" s="151"/>
      <c r="BL18" s="151"/>
      <c r="BM18" s="190"/>
      <c r="BN18" s="190"/>
      <c r="BO18" s="190"/>
      <c r="BP18" s="190"/>
      <c r="BQ18" s="190"/>
      <c r="BR18" s="190"/>
      <c r="BS18" s="190"/>
      <c r="BT18" s="190"/>
      <c r="BU18" s="29">
        <f t="shared" si="1"/>
        <v>2</v>
      </c>
      <c r="BV18" s="410">
        <v>3</v>
      </c>
      <c r="BW18" s="63">
        <v>5</v>
      </c>
      <c r="BX18" s="151">
        <v>4</v>
      </c>
      <c r="BY18" s="149">
        <v>3</v>
      </c>
      <c r="BZ18" s="149">
        <v>3</v>
      </c>
      <c r="CA18" s="149"/>
      <c r="CB18" s="151"/>
      <c r="CC18" s="151"/>
      <c r="CD18" s="638">
        <v>3</v>
      </c>
      <c r="CE18" s="638">
        <v>3</v>
      </c>
      <c r="CF18" s="638">
        <v>3</v>
      </c>
      <c r="CG18" s="638"/>
      <c r="CH18" s="641"/>
      <c r="CI18" s="641"/>
      <c r="CJ18" s="645"/>
      <c r="CK18" s="638"/>
      <c r="CL18" s="29">
        <f t="shared" si="2"/>
        <v>3.375</v>
      </c>
      <c r="CM18" s="418">
        <v>5</v>
      </c>
      <c r="CN18" s="188"/>
      <c r="CO18" s="188"/>
      <c r="CP18" s="190"/>
      <c r="CQ18" s="149">
        <v>3</v>
      </c>
      <c r="CR18" s="149">
        <v>3</v>
      </c>
      <c r="CS18" s="149"/>
      <c r="CT18" s="149"/>
      <c r="CU18" s="149"/>
      <c r="CV18" s="638">
        <v>3</v>
      </c>
      <c r="CW18" s="638">
        <v>3</v>
      </c>
      <c r="CX18" s="638">
        <v>3</v>
      </c>
      <c r="CY18" s="638"/>
      <c r="CZ18" s="29">
        <f t="shared" si="3"/>
        <v>3.3333333333333335</v>
      </c>
      <c r="DA18" s="100">
        <v>15</v>
      </c>
      <c r="DB18" s="99" t="s">
        <v>48</v>
      </c>
      <c r="DC18" s="410">
        <v>5</v>
      </c>
      <c r="DD18" s="63">
        <v>2</v>
      </c>
      <c r="DE18" s="63">
        <v>5</v>
      </c>
      <c r="DF18" s="149">
        <v>3</v>
      </c>
      <c r="DG18" s="149">
        <v>2</v>
      </c>
      <c r="DH18" s="149"/>
      <c r="DI18" s="638">
        <v>2</v>
      </c>
      <c r="DJ18" s="638">
        <v>2</v>
      </c>
      <c r="DK18" s="638">
        <v>5</v>
      </c>
      <c r="DL18" s="638"/>
      <c r="DM18" s="638"/>
      <c r="DN18" s="149"/>
      <c r="DO18" s="190"/>
      <c r="DP18" s="534">
        <f t="shared" si="4"/>
        <v>3.25</v>
      </c>
      <c r="DQ18" s="63">
        <v>3</v>
      </c>
      <c r="DR18" s="63">
        <v>3</v>
      </c>
      <c r="DS18" s="63"/>
      <c r="DT18" s="151">
        <v>3</v>
      </c>
      <c r="DU18" s="151">
        <v>3</v>
      </c>
      <c r="DV18" s="151">
        <v>2</v>
      </c>
      <c r="DW18" s="151">
        <v>4</v>
      </c>
      <c r="DX18" s="151">
        <v>3</v>
      </c>
      <c r="DY18" s="151">
        <v>3</v>
      </c>
      <c r="DZ18" s="641">
        <v>2</v>
      </c>
      <c r="EA18" s="641">
        <v>2</v>
      </c>
      <c r="EB18" s="641"/>
      <c r="EC18" s="641"/>
      <c r="ED18" s="641"/>
      <c r="EE18" s="641"/>
      <c r="EF18" s="641"/>
      <c r="EG18" s="641"/>
      <c r="EH18" s="522"/>
      <c r="EI18" s="538"/>
      <c r="EJ18" s="151"/>
      <c r="EK18" s="151"/>
      <c r="EL18" s="149"/>
      <c r="EM18" s="149"/>
      <c r="EN18" s="149"/>
      <c r="EO18" s="190"/>
      <c r="EP18" s="29">
        <f t="shared" si="5"/>
        <v>2.8</v>
      </c>
      <c r="EQ18" s="418">
        <v>3</v>
      </c>
      <c r="ER18" s="188"/>
      <c r="ES18" s="151"/>
      <c r="ET18" s="151"/>
      <c r="EU18" s="149"/>
      <c r="EV18" s="638">
        <v>3</v>
      </c>
      <c r="EW18" s="638">
        <v>2</v>
      </c>
      <c r="EX18" s="638"/>
      <c r="EY18" s="638"/>
      <c r="EZ18" s="638"/>
      <c r="FA18" s="638"/>
      <c r="FB18" s="149"/>
      <c r="FC18" s="149"/>
      <c r="FD18" s="149"/>
      <c r="FE18" s="190"/>
      <c r="FF18" s="29">
        <f t="shared" si="6"/>
        <v>2.6666666666666665</v>
      </c>
      <c r="FG18" s="418">
        <v>0</v>
      </c>
      <c r="FH18" s="151">
        <v>2</v>
      </c>
      <c r="FI18" s="151"/>
      <c r="FJ18" s="641">
        <v>0</v>
      </c>
      <c r="FK18" s="638"/>
      <c r="FL18" s="638"/>
      <c r="FM18" s="638"/>
      <c r="FN18" s="54"/>
      <c r="FO18" s="190"/>
      <c r="FP18" s="151"/>
      <c r="FQ18" s="151"/>
      <c r="FR18" s="151"/>
      <c r="FS18" s="151"/>
      <c r="FT18" s="188"/>
      <c r="FU18" s="188"/>
      <c r="FV18" s="190"/>
      <c r="FW18" s="29">
        <f>AVERAGE(FG18:FN18)</f>
        <v>0.6666666666666666</v>
      </c>
      <c r="FX18" s="410">
        <v>0</v>
      </c>
      <c r="FY18" s="63"/>
      <c r="FZ18" s="64"/>
      <c r="GA18" s="149">
        <v>5</v>
      </c>
      <c r="GB18" s="149">
        <v>4</v>
      </c>
      <c r="GC18" s="151"/>
      <c r="GD18" s="641">
        <v>0</v>
      </c>
      <c r="GE18" s="641"/>
      <c r="GF18" s="641"/>
      <c r="GG18" s="641"/>
      <c r="GH18" s="149"/>
      <c r="GI18" s="28">
        <f t="shared" si="8"/>
        <v>2.25</v>
      </c>
      <c r="GJ18" s="228">
        <f t="shared" si="9"/>
        <v>23.84166666666667</v>
      </c>
      <c r="GL18" s="25"/>
      <c r="GM18"/>
    </row>
    <row r="19" spans="1:195" ht="14.25">
      <c r="A19" s="98">
        <v>16</v>
      </c>
      <c r="B19" s="99" t="s">
        <v>49</v>
      </c>
      <c r="C19" s="63">
        <v>5</v>
      </c>
      <c r="D19" s="63">
        <v>5</v>
      </c>
      <c r="E19" s="64">
        <v>5</v>
      </c>
      <c r="F19" s="64"/>
      <c r="G19" s="149">
        <v>4</v>
      </c>
      <c r="H19" s="151">
        <v>5</v>
      </c>
      <c r="I19" s="151"/>
      <c r="J19" s="151"/>
      <c r="K19" s="638"/>
      <c r="L19" s="638">
        <v>3</v>
      </c>
      <c r="M19" s="638">
        <v>4</v>
      </c>
      <c r="N19" s="641">
        <v>4</v>
      </c>
      <c r="O19" s="641">
        <v>3</v>
      </c>
      <c r="P19" s="641">
        <v>3</v>
      </c>
      <c r="Q19" s="641"/>
      <c r="R19" s="641"/>
      <c r="S19" s="641"/>
      <c r="T19" s="641"/>
      <c r="U19" s="151"/>
      <c r="V19" s="151"/>
      <c r="W19" s="151"/>
      <c r="X19" s="151"/>
      <c r="Y19" s="151"/>
      <c r="Z19" s="151"/>
      <c r="AA19" s="189"/>
      <c r="AB19" s="189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29">
        <f t="shared" si="0"/>
        <v>4.1</v>
      </c>
      <c r="AW19" s="410">
        <v>0</v>
      </c>
      <c r="AX19" s="160"/>
      <c r="AY19" s="408">
        <v>4</v>
      </c>
      <c r="AZ19" s="408">
        <v>4</v>
      </c>
      <c r="BA19" s="408"/>
      <c r="BB19" s="408"/>
      <c r="BC19" s="151"/>
      <c r="BD19" s="641">
        <v>3</v>
      </c>
      <c r="BE19" s="641"/>
      <c r="BF19" s="641"/>
      <c r="BG19" s="641"/>
      <c r="BH19" s="641"/>
      <c r="BI19" s="641"/>
      <c r="BJ19" s="641"/>
      <c r="BK19" s="151"/>
      <c r="BL19" s="151"/>
      <c r="BM19" s="190"/>
      <c r="BN19" s="190"/>
      <c r="BO19" s="190"/>
      <c r="BP19" s="190"/>
      <c r="BQ19" s="190"/>
      <c r="BR19" s="190"/>
      <c r="BS19" s="190"/>
      <c r="BT19" s="190"/>
      <c r="BU19" s="29">
        <f t="shared" si="1"/>
        <v>2.75</v>
      </c>
      <c r="BV19" s="410">
        <v>3</v>
      </c>
      <c r="BW19" s="63"/>
      <c r="BX19" s="151">
        <v>3</v>
      </c>
      <c r="BY19" s="149">
        <v>3</v>
      </c>
      <c r="BZ19" s="149">
        <v>3</v>
      </c>
      <c r="CA19" s="149"/>
      <c r="CB19" s="151"/>
      <c r="CC19" s="151"/>
      <c r="CD19" s="638">
        <v>3</v>
      </c>
      <c r="CE19" s="638">
        <v>3</v>
      </c>
      <c r="CF19" s="638"/>
      <c r="CG19" s="638"/>
      <c r="CH19" s="641"/>
      <c r="CI19" s="641"/>
      <c r="CJ19" s="645"/>
      <c r="CK19" s="638"/>
      <c r="CL19" s="29">
        <f t="shared" si="2"/>
        <v>3</v>
      </c>
      <c r="CM19" s="418">
        <v>4</v>
      </c>
      <c r="CN19" s="188">
        <v>3</v>
      </c>
      <c r="CO19" s="188"/>
      <c r="CP19" s="190"/>
      <c r="CQ19" s="149">
        <v>4</v>
      </c>
      <c r="CR19" s="149">
        <v>3</v>
      </c>
      <c r="CS19" s="149">
        <v>3</v>
      </c>
      <c r="CT19" s="149">
        <v>2</v>
      </c>
      <c r="CU19" s="149"/>
      <c r="CV19" s="638">
        <v>3</v>
      </c>
      <c r="CW19" s="638"/>
      <c r="CX19" s="638"/>
      <c r="CY19" s="638"/>
      <c r="CZ19" s="29">
        <f t="shared" si="3"/>
        <v>3.142857142857143</v>
      </c>
      <c r="DA19" s="98">
        <v>16</v>
      </c>
      <c r="DB19" s="99" t="s">
        <v>49</v>
      </c>
      <c r="DC19" s="410">
        <v>5</v>
      </c>
      <c r="DD19" s="63">
        <v>3</v>
      </c>
      <c r="DE19" s="63">
        <v>4</v>
      </c>
      <c r="DF19" s="149">
        <v>3</v>
      </c>
      <c r="DG19" s="149">
        <v>4</v>
      </c>
      <c r="DH19" s="149"/>
      <c r="DI19" s="638">
        <v>3</v>
      </c>
      <c r="DJ19" s="638"/>
      <c r="DK19" s="638"/>
      <c r="DL19" s="638"/>
      <c r="DM19" s="638"/>
      <c r="DN19" s="149"/>
      <c r="DO19" s="190"/>
      <c r="DP19" s="534">
        <f t="shared" si="4"/>
        <v>3.6666666666666665</v>
      </c>
      <c r="DQ19" s="63">
        <v>3</v>
      </c>
      <c r="DR19" s="63"/>
      <c r="DS19" s="63"/>
      <c r="DT19" s="151">
        <v>5</v>
      </c>
      <c r="DU19" s="151">
        <v>5</v>
      </c>
      <c r="DV19" s="151">
        <v>4</v>
      </c>
      <c r="DW19" s="151">
        <v>5</v>
      </c>
      <c r="DX19" s="151">
        <v>4</v>
      </c>
      <c r="DY19" s="151">
        <v>4</v>
      </c>
      <c r="DZ19" s="641">
        <v>3</v>
      </c>
      <c r="EA19" s="641">
        <v>3</v>
      </c>
      <c r="EB19" s="641">
        <v>5</v>
      </c>
      <c r="EC19" s="641"/>
      <c r="ED19" s="641"/>
      <c r="EE19" s="641"/>
      <c r="EF19" s="641"/>
      <c r="EG19" s="641"/>
      <c r="EH19" s="522"/>
      <c r="EI19" s="538"/>
      <c r="EJ19" s="151"/>
      <c r="EK19" s="151"/>
      <c r="EL19" s="149"/>
      <c r="EM19" s="149"/>
      <c r="EN19" s="149"/>
      <c r="EO19" s="190"/>
      <c r="EP19" s="29">
        <f t="shared" si="5"/>
        <v>4.1</v>
      </c>
      <c r="EQ19" s="418">
        <v>0</v>
      </c>
      <c r="ER19" s="188"/>
      <c r="ES19" s="151">
        <v>4</v>
      </c>
      <c r="ET19" s="151"/>
      <c r="EU19" s="149"/>
      <c r="EV19" s="638">
        <v>4</v>
      </c>
      <c r="EW19" s="638">
        <v>4</v>
      </c>
      <c r="EX19" s="638"/>
      <c r="EY19" s="638"/>
      <c r="EZ19" s="638"/>
      <c r="FA19" s="638"/>
      <c r="FB19" s="149"/>
      <c r="FC19" s="149"/>
      <c r="FD19" s="149"/>
      <c r="FE19" s="190"/>
      <c r="FF19" s="29">
        <f t="shared" si="6"/>
        <v>3</v>
      </c>
      <c r="FG19" s="418">
        <v>0</v>
      </c>
      <c r="FH19" s="151">
        <v>2</v>
      </c>
      <c r="FI19" s="151"/>
      <c r="FJ19" s="641">
        <v>0</v>
      </c>
      <c r="FK19" s="638"/>
      <c r="FL19" s="638"/>
      <c r="FM19" s="638"/>
      <c r="FN19" s="54"/>
      <c r="FO19" s="190"/>
      <c r="FP19" s="149"/>
      <c r="FQ19" s="149"/>
      <c r="FR19" s="149"/>
      <c r="FS19" s="149"/>
      <c r="FT19" s="190"/>
      <c r="FU19" s="190"/>
      <c r="FV19" s="190"/>
      <c r="FW19" s="29">
        <f aca="true" t="shared" si="10" ref="FW19:FW28">AVERAGE(FG19:FV19)</f>
        <v>0.6666666666666666</v>
      </c>
      <c r="FX19" s="410">
        <v>0</v>
      </c>
      <c r="FY19" s="63"/>
      <c r="FZ19" s="64"/>
      <c r="GA19" s="149">
        <v>4</v>
      </c>
      <c r="GB19" s="149"/>
      <c r="GC19" s="151"/>
      <c r="GD19" s="641">
        <v>0</v>
      </c>
      <c r="GE19" s="641"/>
      <c r="GF19" s="641"/>
      <c r="GG19" s="641"/>
      <c r="GH19" s="149"/>
      <c r="GI19" s="28">
        <f t="shared" si="8"/>
        <v>1.3333333333333333</v>
      </c>
      <c r="GJ19" s="228">
        <f t="shared" si="9"/>
        <v>25.759523809523806</v>
      </c>
      <c r="GL19" s="139"/>
      <c r="GM19"/>
    </row>
    <row r="20" spans="1:195" ht="12.75">
      <c r="A20" s="98">
        <v>17</v>
      </c>
      <c r="B20" s="99" t="s">
        <v>26</v>
      </c>
      <c r="C20" s="63">
        <v>4</v>
      </c>
      <c r="D20" s="63">
        <v>5</v>
      </c>
      <c r="E20" s="64">
        <v>4</v>
      </c>
      <c r="F20" s="64"/>
      <c r="G20" s="149">
        <v>3</v>
      </c>
      <c r="H20" s="151"/>
      <c r="I20" s="151"/>
      <c r="J20" s="151"/>
      <c r="K20" s="638"/>
      <c r="L20" s="638">
        <v>3</v>
      </c>
      <c r="M20" s="638">
        <v>3</v>
      </c>
      <c r="N20" s="641">
        <v>3</v>
      </c>
      <c r="O20" s="641">
        <v>2</v>
      </c>
      <c r="P20" s="641">
        <v>3</v>
      </c>
      <c r="Q20" s="641"/>
      <c r="R20" s="641"/>
      <c r="S20" s="641"/>
      <c r="T20" s="641"/>
      <c r="U20" s="151"/>
      <c r="V20" s="151"/>
      <c r="W20" s="151"/>
      <c r="X20" s="151"/>
      <c r="Y20" s="151"/>
      <c r="Z20" s="151"/>
      <c r="AA20" s="189"/>
      <c r="AB20" s="189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29">
        <f t="shared" si="0"/>
        <v>3.3333333333333335</v>
      </c>
      <c r="AW20" s="410">
        <v>0</v>
      </c>
      <c r="AX20" s="160"/>
      <c r="AY20" s="408">
        <v>3</v>
      </c>
      <c r="AZ20" s="408"/>
      <c r="BA20" s="408"/>
      <c r="BB20" s="408"/>
      <c r="BC20" s="151"/>
      <c r="BD20" s="641">
        <v>3</v>
      </c>
      <c r="BE20" s="641">
        <v>3</v>
      </c>
      <c r="BF20" s="641"/>
      <c r="BG20" s="641"/>
      <c r="BH20" s="641"/>
      <c r="BI20" s="641"/>
      <c r="BJ20" s="641"/>
      <c r="BK20" s="151"/>
      <c r="BL20" s="151"/>
      <c r="BM20" s="190"/>
      <c r="BN20" s="190"/>
      <c r="BO20" s="190"/>
      <c r="BP20" s="190"/>
      <c r="BQ20" s="190"/>
      <c r="BR20" s="190"/>
      <c r="BS20" s="190"/>
      <c r="BT20" s="190"/>
      <c r="BU20" s="29">
        <f t="shared" si="1"/>
        <v>2.25</v>
      </c>
      <c r="BV20" s="410">
        <v>3</v>
      </c>
      <c r="BW20" s="63"/>
      <c r="BX20" s="151">
        <v>4</v>
      </c>
      <c r="BY20" s="149">
        <v>4</v>
      </c>
      <c r="BZ20" s="149">
        <v>4</v>
      </c>
      <c r="CA20" s="149">
        <v>5</v>
      </c>
      <c r="CB20" s="151">
        <v>2</v>
      </c>
      <c r="CC20" s="151"/>
      <c r="CD20" s="638">
        <v>0</v>
      </c>
      <c r="CE20" s="638"/>
      <c r="CF20" s="638"/>
      <c r="CG20" s="638"/>
      <c r="CH20" s="641"/>
      <c r="CI20" s="641"/>
      <c r="CJ20" s="645"/>
      <c r="CK20" s="638"/>
      <c r="CL20" s="29">
        <f t="shared" si="2"/>
        <v>3.142857142857143</v>
      </c>
      <c r="CM20" s="418">
        <v>5</v>
      </c>
      <c r="CN20" s="188">
        <v>4</v>
      </c>
      <c r="CO20" s="188">
        <v>2</v>
      </c>
      <c r="CP20" s="190"/>
      <c r="CQ20" s="149">
        <v>4</v>
      </c>
      <c r="CR20" s="149">
        <v>4</v>
      </c>
      <c r="CS20" s="149">
        <v>4</v>
      </c>
      <c r="CT20" s="149">
        <v>5</v>
      </c>
      <c r="CU20" s="149">
        <v>5</v>
      </c>
      <c r="CV20" s="638">
        <v>4</v>
      </c>
      <c r="CW20" s="638">
        <v>4</v>
      </c>
      <c r="CX20" s="638"/>
      <c r="CY20" s="638"/>
      <c r="CZ20" s="29">
        <f t="shared" si="3"/>
        <v>4.1</v>
      </c>
      <c r="DA20" s="98">
        <v>17</v>
      </c>
      <c r="DB20" s="99" t="s">
        <v>26</v>
      </c>
      <c r="DC20" s="410">
        <v>5</v>
      </c>
      <c r="DD20" s="63">
        <v>5</v>
      </c>
      <c r="DE20" s="63">
        <v>4</v>
      </c>
      <c r="DF20" s="149"/>
      <c r="DG20" s="149"/>
      <c r="DH20" s="149"/>
      <c r="DI20" s="638">
        <v>2</v>
      </c>
      <c r="DJ20" s="638"/>
      <c r="DK20" s="638"/>
      <c r="DL20" s="638"/>
      <c r="DM20" s="638"/>
      <c r="DN20" s="149"/>
      <c r="DO20" s="190"/>
      <c r="DP20" s="534">
        <f t="shared" si="4"/>
        <v>4</v>
      </c>
      <c r="DQ20" s="63">
        <v>3</v>
      </c>
      <c r="DR20" s="63"/>
      <c r="DS20" s="63"/>
      <c r="DT20" s="151">
        <v>4</v>
      </c>
      <c r="DU20" s="151">
        <v>4</v>
      </c>
      <c r="DV20" s="151">
        <v>2</v>
      </c>
      <c r="DW20" s="151">
        <v>3</v>
      </c>
      <c r="DX20" s="151">
        <v>4</v>
      </c>
      <c r="DY20" s="151">
        <v>4</v>
      </c>
      <c r="DZ20" s="641">
        <v>2</v>
      </c>
      <c r="EA20" s="641">
        <v>2</v>
      </c>
      <c r="EB20" s="641"/>
      <c r="EC20" s="641"/>
      <c r="ED20" s="641"/>
      <c r="EE20" s="641"/>
      <c r="EF20" s="641"/>
      <c r="EG20" s="641"/>
      <c r="EH20" s="522"/>
      <c r="EI20" s="538"/>
      <c r="EJ20" s="151"/>
      <c r="EK20" s="151"/>
      <c r="EL20" s="149"/>
      <c r="EM20" s="149"/>
      <c r="EN20" s="149"/>
      <c r="EO20" s="190"/>
      <c r="EP20" s="29">
        <f t="shared" si="5"/>
        <v>3.111111111111111</v>
      </c>
      <c r="EQ20" s="418">
        <v>5</v>
      </c>
      <c r="ER20" s="188"/>
      <c r="ES20" s="151">
        <v>4</v>
      </c>
      <c r="ET20" s="151"/>
      <c r="EU20" s="149"/>
      <c r="EV20" s="638">
        <v>4</v>
      </c>
      <c r="EW20" s="638">
        <v>4</v>
      </c>
      <c r="EX20" s="638"/>
      <c r="EY20" s="638"/>
      <c r="EZ20" s="638"/>
      <c r="FA20" s="638"/>
      <c r="FB20" s="149"/>
      <c r="FC20" s="149"/>
      <c r="FD20" s="149"/>
      <c r="FE20" s="190"/>
      <c r="FF20" s="29">
        <f t="shared" si="6"/>
        <v>4.25</v>
      </c>
      <c r="FG20" s="418">
        <v>0</v>
      </c>
      <c r="FH20" s="151">
        <v>3</v>
      </c>
      <c r="FI20" s="151"/>
      <c r="FJ20" s="641">
        <v>0</v>
      </c>
      <c r="FK20" s="638"/>
      <c r="FL20" s="638"/>
      <c r="FM20" s="638"/>
      <c r="FN20" s="54"/>
      <c r="FO20" s="190"/>
      <c r="FP20" s="149"/>
      <c r="FQ20" s="149"/>
      <c r="FR20" s="149"/>
      <c r="FS20" s="149"/>
      <c r="FT20" s="190"/>
      <c r="FU20" s="190"/>
      <c r="FV20" s="190"/>
      <c r="FW20" s="29">
        <f t="shared" si="10"/>
        <v>1</v>
      </c>
      <c r="FX20" s="410">
        <v>5</v>
      </c>
      <c r="FY20" s="63">
        <v>5</v>
      </c>
      <c r="FZ20" s="64"/>
      <c r="GA20" s="149">
        <v>3</v>
      </c>
      <c r="GB20" s="149"/>
      <c r="GC20" s="151"/>
      <c r="GD20" s="641">
        <v>0</v>
      </c>
      <c r="GE20" s="641"/>
      <c r="GF20" s="641"/>
      <c r="GG20" s="641"/>
      <c r="GH20" s="149"/>
      <c r="GI20" s="28">
        <f t="shared" si="8"/>
        <v>3.25</v>
      </c>
      <c r="GJ20" s="228">
        <f t="shared" si="9"/>
        <v>28.437301587301583</v>
      </c>
      <c r="GL20" s="25"/>
      <c r="GM20"/>
    </row>
    <row r="21" spans="1:195" ht="12.75">
      <c r="A21" s="100">
        <v>18</v>
      </c>
      <c r="B21" s="99" t="s">
        <v>27</v>
      </c>
      <c r="C21" s="63">
        <v>0</v>
      </c>
      <c r="D21" s="63"/>
      <c r="E21" s="64"/>
      <c r="F21" s="64"/>
      <c r="G21" s="149"/>
      <c r="H21" s="151"/>
      <c r="I21" s="151"/>
      <c r="J21" s="151"/>
      <c r="K21" s="638"/>
      <c r="L21" s="638">
        <v>2</v>
      </c>
      <c r="M21" s="638">
        <v>3</v>
      </c>
      <c r="N21" s="641">
        <v>3</v>
      </c>
      <c r="O21" s="641">
        <v>3</v>
      </c>
      <c r="P21" s="641">
        <v>3</v>
      </c>
      <c r="Q21" s="641"/>
      <c r="R21" s="641"/>
      <c r="S21" s="641"/>
      <c r="T21" s="641"/>
      <c r="U21" s="151"/>
      <c r="V21" s="151"/>
      <c r="W21" s="151"/>
      <c r="X21" s="151"/>
      <c r="Y21" s="151"/>
      <c r="Z21" s="151"/>
      <c r="AA21" s="189"/>
      <c r="AB21" s="189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29">
        <f t="shared" si="0"/>
        <v>2.3333333333333335</v>
      </c>
      <c r="AW21" s="410">
        <v>0</v>
      </c>
      <c r="AX21" s="160"/>
      <c r="AY21" s="408">
        <v>3</v>
      </c>
      <c r="AZ21" s="408"/>
      <c r="BA21" s="408"/>
      <c r="BB21" s="408"/>
      <c r="BC21" s="151"/>
      <c r="BD21" s="641">
        <v>3</v>
      </c>
      <c r="BE21" s="641"/>
      <c r="BF21" s="641"/>
      <c r="BG21" s="641"/>
      <c r="BH21" s="641"/>
      <c r="BI21" s="641"/>
      <c r="BJ21" s="641"/>
      <c r="BK21" s="151"/>
      <c r="BL21" s="151"/>
      <c r="BM21" s="190"/>
      <c r="BN21" s="190"/>
      <c r="BO21" s="190"/>
      <c r="BP21" s="190"/>
      <c r="BQ21" s="190"/>
      <c r="BR21" s="190"/>
      <c r="BS21" s="190"/>
      <c r="BT21" s="190"/>
      <c r="BU21" s="29">
        <f t="shared" si="1"/>
        <v>2</v>
      </c>
      <c r="BV21" s="410">
        <v>0</v>
      </c>
      <c r="BW21" s="63"/>
      <c r="BX21" s="151">
        <v>4</v>
      </c>
      <c r="BY21" s="149">
        <v>2</v>
      </c>
      <c r="BZ21" s="149"/>
      <c r="CA21" s="149"/>
      <c r="CB21" s="151"/>
      <c r="CC21" s="151"/>
      <c r="CD21" s="638">
        <v>0</v>
      </c>
      <c r="CE21" s="638"/>
      <c r="CF21" s="638"/>
      <c r="CG21" s="638"/>
      <c r="CH21" s="641"/>
      <c r="CI21" s="641"/>
      <c r="CJ21" s="645"/>
      <c r="CK21" s="638"/>
      <c r="CL21" s="29">
        <f t="shared" si="2"/>
        <v>1.5</v>
      </c>
      <c r="CM21" s="418">
        <v>0</v>
      </c>
      <c r="CN21" s="188"/>
      <c r="CO21" s="188"/>
      <c r="CP21" s="190"/>
      <c r="CQ21" s="149">
        <v>4</v>
      </c>
      <c r="CR21" s="149">
        <v>3</v>
      </c>
      <c r="CS21" s="149"/>
      <c r="CT21" s="149"/>
      <c r="CU21" s="149"/>
      <c r="CV21" s="638">
        <v>4</v>
      </c>
      <c r="CW21" s="638"/>
      <c r="CX21" s="638"/>
      <c r="CY21" s="638"/>
      <c r="CZ21" s="29">
        <f t="shared" si="3"/>
        <v>2.75</v>
      </c>
      <c r="DA21" s="100">
        <v>18</v>
      </c>
      <c r="DB21" s="99" t="s">
        <v>27</v>
      </c>
      <c r="DC21" s="410">
        <v>5</v>
      </c>
      <c r="DD21" s="63"/>
      <c r="DE21" s="63"/>
      <c r="DF21" s="149"/>
      <c r="DG21" s="149"/>
      <c r="DH21" s="149"/>
      <c r="DI21" s="638">
        <v>2</v>
      </c>
      <c r="DJ21" s="638"/>
      <c r="DK21" s="638"/>
      <c r="DL21" s="638"/>
      <c r="DM21" s="638"/>
      <c r="DN21" s="149"/>
      <c r="DO21" s="190"/>
      <c r="DP21" s="534">
        <f t="shared" si="4"/>
        <v>3.5</v>
      </c>
      <c r="DQ21" s="63">
        <v>3</v>
      </c>
      <c r="DR21" s="63">
        <v>4</v>
      </c>
      <c r="DS21" s="63"/>
      <c r="DT21" s="151">
        <v>3</v>
      </c>
      <c r="DU21" s="151">
        <v>4</v>
      </c>
      <c r="DV21" s="151">
        <v>4</v>
      </c>
      <c r="DW21" s="151">
        <v>4</v>
      </c>
      <c r="DX21" s="151">
        <v>4</v>
      </c>
      <c r="DY21" s="151">
        <v>3</v>
      </c>
      <c r="DZ21" s="641">
        <v>2</v>
      </c>
      <c r="EA21" s="641">
        <v>2</v>
      </c>
      <c r="EB21" s="641"/>
      <c r="EC21" s="641"/>
      <c r="ED21" s="641"/>
      <c r="EE21" s="641"/>
      <c r="EF21" s="641"/>
      <c r="EG21" s="641"/>
      <c r="EH21" s="522"/>
      <c r="EI21" s="538"/>
      <c r="EJ21" s="151"/>
      <c r="EK21" s="151"/>
      <c r="EL21" s="149"/>
      <c r="EM21" s="149"/>
      <c r="EN21" s="149"/>
      <c r="EO21" s="190"/>
      <c r="EP21" s="29">
        <f t="shared" si="5"/>
        <v>3.3</v>
      </c>
      <c r="EQ21" s="418">
        <v>0</v>
      </c>
      <c r="ER21" s="188"/>
      <c r="ES21" s="151">
        <v>3</v>
      </c>
      <c r="ET21" s="151"/>
      <c r="EU21" s="149"/>
      <c r="EV21" s="638">
        <v>2</v>
      </c>
      <c r="EW21" s="638">
        <v>3</v>
      </c>
      <c r="EX21" s="638"/>
      <c r="EY21" s="638"/>
      <c r="EZ21" s="638"/>
      <c r="FA21" s="638"/>
      <c r="FB21" s="149"/>
      <c r="FC21" s="149"/>
      <c r="FD21" s="149"/>
      <c r="FE21" s="190"/>
      <c r="FF21" s="29">
        <f t="shared" si="6"/>
        <v>2</v>
      </c>
      <c r="FG21" s="418">
        <v>0</v>
      </c>
      <c r="FH21" s="151">
        <v>3</v>
      </c>
      <c r="FI21" s="151"/>
      <c r="FJ21" s="641">
        <v>0</v>
      </c>
      <c r="FK21" s="638"/>
      <c r="FL21" s="638"/>
      <c r="FM21" s="638"/>
      <c r="FN21" s="54"/>
      <c r="FO21" s="190"/>
      <c r="FP21" s="149"/>
      <c r="FQ21" s="149"/>
      <c r="FR21" s="149"/>
      <c r="FS21" s="149"/>
      <c r="FT21" s="190"/>
      <c r="FU21" s="190"/>
      <c r="FV21" s="190"/>
      <c r="FW21" s="29">
        <f t="shared" si="10"/>
        <v>1</v>
      </c>
      <c r="FX21" s="410">
        <v>5</v>
      </c>
      <c r="FY21" s="63"/>
      <c r="FZ21" s="64"/>
      <c r="GA21" s="149"/>
      <c r="GB21" s="149"/>
      <c r="GC21" s="151"/>
      <c r="GD21" s="641">
        <v>0</v>
      </c>
      <c r="GE21" s="641"/>
      <c r="GF21" s="641"/>
      <c r="GG21" s="641"/>
      <c r="GH21" s="149"/>
      <c r="GI21" s="28">
        <f t="shared" si="8"/>
        <v>2.5</v>
      </c>
      <c r="GJ21" s="228">
        <f t="shared" si="9"/>
        <v>20.883333333333333</v>
      </c>
      <c r="GL21" s="25"/>
      <c r="GM21"/>
    </row>
    <row r="22" spans="1:195" ht="12.75">
      <c r="A22" s="98">
        <v>19</v>
      </c>
      <c r="B22" s="99" t="s">
        <v>28</v>
      </c>
      <c r="C22" s="63">
        <v>5</v>
      </c>
      <c r="D22" s="63">
        <v>5</v>
      </c>
      <c r="E22" s="64">
        <v>5</v>
      </c>
      <c r="F22" s="64">
        <v>5</v>
      </c>
      <c r="G22" s="149">
        <v>5</v>
      </c>
      <c r="H22" s="151">
        <v>5</v>
      </c>
      <c r="I22" s="151"/>
      <c r="J22" s="151"/>
      <c r="K22" s="638"/>
      <c r="L22" s="638">
        <v>5</v>
      </c>
      <c r="M22" s="638">
        <v>4</v>
      </c>
      <c r="N22" s="641">
        <v>5</v>
      </c>
      <c r="O22" s="641">
        <v>5</v>
      </c>
      <c r="P22" s="641"/>
      <c r="Q22" s="641"/>
      <c r="R22" s="641"/>
      <c r="S22" s="641"/>
      <c r="T22" s="641"/>
      <c r="U22" s="151"/>
      <c r="V22" s="151"/>
      <c r="W22" s="151"/>
      <c r="X22" s="151"/>
      <c r="Y22" s="151"/>
      <c r="Z22" s="151"/>
      <c r="AA22" s="188"/>
      <c r="AB22" s="188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29">
        <f t="shared" si="0"/>
        <v>4.9</v>
      </c>
      <c r="AW22" s="410">
        <v>5</v>
      </c>
      <c r="AX22" s="160"/>
      <c r="AY22" s="408">
        <v>5</v>
      </c>
      <c r="AZ22" s="408">
        <v>4</v>
      </c>
      <c r="BA22" s="408"/>
      <c r="BB22" s="408"/>
      <c r="BC22" s="151"/>
      <c r="BD22" s="641">
        <v>4</v>
      </c>
      <c r="BE22" s="641"/>
      <c r="BF22" s="641"/>
      <c r="BG22" s="641"/>
      <c r="BH22" s="641"/>
      <c r="BI22" s="641"/>
      <c r="BJ22" s="641"/>
      <c r="BK22" s="151"/>
      <c r="BL22" s="151"/>
      <c r="BM22" s="190"/>
      <c r="BN22" s="190"/>
      <c r="BO22" s="190"/>
      <c r="BP22" s="190"/>
      <c r="BQ22" s="190"/>
      <c r="BR22" s="190"/>
      <c r="BS22" s="190"/>
      <c r="BT22" s="190"/>
      <c r="BU22" s="29">
        <f t="shared" si="1"/>
        <v>4.5</v>
      </c>
      <c r="BV22" s="410">
        <v>5</v>
      </c>
      <c r="BW22" s="63"/>
      <c r="BX22" s="151">
        <v>5</v>
      </c>
      <c r="BY22" s="149">
        <v>5</v>
      </c>
      <c r="BZ22" s="149">
        <v>5</v>
      </c>
      <c r="CA22" s="149">
        <v>5</v>
      </c>
      <c r="CB22" s="151"/>
      <c r="CC22" s="151"/>
      <c r="CD22" s="638">
        <v>5</v>
      </c>
      <c r="CE22" s="638">
        <v>5</v>
      </c>
      <c r="CF22" s="638">
        <v>5</v>
      </c>
      <c r="CG22" s="638"/>
      <c r="CH22" s="641"/>
      <c r="CI22" s="641"/>
      <c r="CJ22" s="645"/>
      <c r="CK22" s="638"/>
      <c r="CL22" s="29">
        <f t="shared" si="2"/>
        <v>5</v>
      </c>
      <c r="CM22" s="418">
        <v>5</v>
      </c>
      <c r="CN22" s="188">
        <v>5</v>
      </c>
      <c r="CO22" s="188"/>
      <c r="CP22" s="190"/>
      <c r="CQ22" s="149">
        <v>5</v>
      </c>
      <c r="CR22" s="149">
        <v>5</v>
      </c>
      <c r="CS22" s="149">
        <v>5</v>
      </c>
      <c r="CT22" s="149">
        <v>5</v>
      </c>
      <c r="CU22" s="149"/>
      <c r="CV22" s="638">
        <v>5</v>
      </c>
      <c r="CW22" s="638">
        <v>5</v>
      </c>
      <c r="CX22" s="638"/>
      <c r="CY22" s="638"/>
      <c r="CZ22" s="29">
        <f t="shared" si="3"/>
        <v>5</v>
      </c>
      <c r="DA22" s="98">
        <v>19</v>
      </c>
      <c r="DB22" s="99" t="s">
        <v>28</v>
      </c>
      <c r="DC22" s="410">
        <v>3</v>
      </c>
      <c r="DD22" s="63">
        <v>5</v>
      </c>
      <c r="DE22" s="63"/>
      <c r="DF22" s="149">
        <v>3</v>
      </c>
      <c r="DG22" s="149"/>
      <c r="DH22" s="149"/>
      <c r="DI22" s="638">
        <v>2</v>
      </c>
      <c r="DJ22" s="638"/>
      <c r="DK22" s="638"/>
      <c r="DL22" s="638"/>
      <c r="DM22" s="638"/>
      <c r="DN22" s="149"/>
      <c r="DO22" s="190"/>
      <c r="DP22" s="534">
        <f t="shared" si="4"/>
        <v>3.25</v>
      </c>
      <c r="DQ22" s="63">
        <v>5</v>
      </c>
      <c r="DR22" s="63"/>
      <c r="DS22" s="63"/>
      <c r="DT22" s="151">
        <v>2</v>
      </c>
      <c r="DU22" s="151">
        <v>2</v>
      </c>
      <c r="DV22" s="151">
        <v>3</v>
      </c>
      <c r="DW22" s="151">
        <v>5</v>
      </c>
      <c r="DX22" s="151">
        <v>4</v>
      </c>
      <c r="DY22" s="151">
        <v>5</v>
      </c>
      <c r="DZ22" s="641">
        <v>5</v>
      </c>
      <c r="EA22" s="641">
        <v>4</v>
      </c>
      <c r="EB22" s="641">
        <v>3</v>
      </c>
      <c r="EC22" s="641"/>
      <c r="ED22" s="641"/>
      <c r="EE22" s="641"/>
      <c r="EF22" s="641"/>
      <c r="EG22" s="641"/>
      <c r="EH22" s="522"/>
      <c r="EI22" s="538"/>
      <c r="EJ22" s="151"/>
      <c r="EK22" s="151"/>
      <c r="EL22" s="149"/>
      <c r="EM22" s="149"/>
      <c r="EN22" s="149"/>
      <c r="EO22" s="190"/>
      <c r="EP22" s="29">
        <f t="shared" si="5"/>
        <v>3.8</v>
      </c>
      <c r="EQ22" s="418">
        <v>0</v>
      </c>
      <c r="ER22" s="188"/>
      <c r="ES22" s="151">
        <v>5</v>
      </c>
      <c r="ET22" s="151">
        <v>5</v>
      </c>
      <c r="EU22" s="149"/>
      <c r="EV22" s="638">
        <v>4</v>
      </c>
      <c r="EW22" s="638">
        <v>4</v>
      </c>
      <c r="EX22" s="638"/>
      <c r="EY22" s="638"/>
      <c r="EZ22" s="638"/>
      <c r="FA22" s="638"/>
      <c r="FB22" s="149"/>
      <c r="FC22" s="149"/>
      <c r="FD22" s="149"/>
      <c r="FE22" s="190"/>
      <c r="FF22" s="29">
        <f t="shared" si="6"/>
        <v>3.6</v>
      </c>
      <c r="FG22" s="418">
        <v>0</v>
      </c>
      <c r="FH22" s="151">
        <v>4</v>
      </c>
      <c r="FI22" s="151"/>
      <c r="FJ22" s="641">
        <v>0</v>
      </c>
      <c r="FK22" s="638"/>
      <c r="FL22" s="638"/>
      <c r="FM22" s="638"/>
      <c r="FN22" s="54"/>
      <c r="FO22" s="190"/>
      <c r="FP22" s="149"/>
      <c r="FQ22" s="149"/>
      <c r="FR22" s="149"/>
      <c r="FS22" s="149"/>
      <c r="FT22" s="190"/>
      <c r="FU22" s="190"/>
      <c r="FV22" s="190"/>
      <c r="FW22" s="29">
        <f t="shared" si="10"/>
        <v>1.3333333333333333</v>
      </c>
      <c r="FX22" s="410">
        <v>0</v>
      </c>
      <c r="FY22" s="63"/>
      <c r="FZ22" s="64"/>
      <c r="GA22" s="149">
        <v>5</v>
      </c>
      <c r="GB22" s="149">
        <v>5</v>
      </c>
      <c r="GC22" s="151"/>
      <c r="GD22" s="641">
        <v>0</v>
      </c>
      <c r="GE22" s="641"/>
      <c r="GF22" s="641"/>
      <c r="GG22" s="641"/>
      <c r="GH22" s="149"/>
      <c r="GI22" s="28">
        <f t="shared" si="8"/>
        <v>2.5</v>
      </c>
      <c r="GJ22" s="228">
        <f t="shared" si="9"/>
        <v>33.88333333333333</v>
      </c>
      <c r="GL22" s="25"/>
      <c r="GM22"/>
    </row>
    <row r="23" spans="1:195" ht="12.75">
      <c r="A23" s="98">
        <v>20</v>
      </c>
      <c r="B23" s="99" t="s">
        <v>50</v>
      </c>
      <c r="C23" s="63">
        <v>5</v>
      </c>
      <c r="D23" s="63">
        <v>5</v>
      </c>
      <c r="E23" s="64">
        <v>5</v>
      </c>
      <c r="F23" s="64"/>
      <c r="G23" s="149">
        <v>5</v>
      </c>
      <c r="H23" s="151">
        <v>5</v>
      </c>
      <c r="I23" s="151"/>
      <c r="J23" s="151"/>
      <c r="K23" s="638"/>
      <c r="L23" s="638">
        <v>5</v>
      </c>
      <c r="M23" s="638">
        <v>5</v>
      </c>
      <c r="N23" s="641">
        <v>4</v>
      </c>
      <c r="O23" s="641">
        <v>4</v>
      </c>
      <c r="P23" s="641">
        <v>4</v>
      </c>
      <c r="Q23" s="641"/>
      <c r="R23" s="641"/>
      <c r="S23" s="641"/>
      <c r="T23" s="641"/>
      <c r="U23" s="151"/>
      <c r="V23" s="151"/>
      <c r="W23" s="151"/>
      <c r="X23" s="151"/>
      <c r="Y23" s="151"/>
      <c r="Z23" s="151"/>
      <c r="AA23" s="189"/>
      <c r="AB23" s="189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29">
        <f t="shared" si="0"/>
        <v>4.7</v>
      </c>
      <c r="AW23" s="410">
        <v>0</v>
      </c>
      <c r="AX23" s="160"/>
      <c r="AY23" s="408">
        <v>5</v>
      </c>
      <c r="AZ23" s="408">
        <v>4</v>
      </c>
      <c r="BA23" s="408">
        <v>4</v>
      </c>
      <c r="BB23" s="408">
        <v>4</v>
      </c>
      <c r="BC23" s="151"/>
      <c r="BD23" s="641">
        <v>3</v>
      </c>
      <c r="BE23" s="641"/>
      <c r="BF23" s="641"/>
      <c r="BG23" s="641"/>
      <c r="BH23" s="641"/>
      <c r="BI23" s="641"/>
      <c r="BJ23" s="641"/>
      <c r="BK23" s="151"/>
      <c r="BL23" s="151"/>
      <c r="BM23" s="190"/>
      <c r="BN23" s="190"/>
      <c r="BO23" s="190"/>
      <c r="BP23" s="190"/>
      <c r="BQ23" s="190"/>
      <c r="BR23" s="190"/>
      <c r="BS23" s="190"/>
      <c r="BT23" s="190"/>
      <c r="BU23" s="29">
        <f t="shared" si="1"/>
        <v>3.3333333333333335</v>
      </c>
      <c r="BV23" s="410">
        <v>0</v>
      </c>
      <c r="BW23" s="63"/>
      <c r="BX23" s="151">
        <v>4</v>
      </c>
      <c r="BY23" s="149">
        <v>4</v>
      </c>
      <c r="BZ23" s="149">
        <v>5</v>
      </c>
      <c r="CA23" s="149"/>
      <c r="CB23" s="151"/>
      <c r="CC23" s="151"/>
      <c r="CD23" s="638">
        <v>4</v>
      </c>
      <c r="CE23" s="638">
        <v>4</v>
      </c>
      <c r="CF23" s="638">
        <v>5</v>
      </c>
      <c r="CG23" s="638"/>
      <c r="CH23" s="641"/>
      <c r="CI23" s="641"/>
      <c r="CJ23" s="645"/>
      <c r="CK23" s="638"/>
      <c r="CL23" s="29">
        <f t="shared" si="2"/>
        <v>3.7142857142857144</v>
      </c>
      <c r="CM23" s="418">
        <v>4</v>
      </c>
      <c r="CN23" s="188">
        <v>5</v>
      </c>
      <c r="CO23" s="188"/>
      <c r="CP23" s="190"/>
      <c r="CQ23" s="149">
        <v>5</v>
      </c>
      <c r="CR23" s="149">
        <v>5</v>
      </c>
      <c r="CS23" s="149">
        <v>4</v>
      </c>
      <c r="CT23" s="149">
        <v>5</v>
      </c>
      <c r="CU23" s="149"/>
      <c r="CV23" s="638">
        <v>4</v>
      </c>
      <c r="CW23" s="638">
        <v>5</v>
      </c>
      <c r="CX23" s="638"/>
      <c r="CY23" s="638"/>
      <c r="CZ23" s="29">
        <f t="shared" si="3"/>
        <v>4.625</v>
      </c>
      <c r="DA23" s="98">
        <v>20</v>
      </c>
      <c r="DB23" s="99" t="s">
        <v>50</v>
      </c>
      <c r="DC23" s="410">
        <v>3</v>
      </c>
      <c r="DD23" s="63"/>
      <c r="DE23" s="63"/>
      <c r="DF23" s="149">
        <v>4</v>
      </c>
      <c r="DG23" s="149"/>
      <c r="DH23" s="149"/>
      <c r="DI23" s="638">
        <v>5</v>
      </c>
      <c r="DJ23" s="638">
        <v>3</v>
      </c>
      <c r="DK23" s="638">
        <v>5</v>
      </c>
      <c r="DL23" s="638"/>
      <c r="DM23" s="638"/>
      <c r="DN23" s="149"/>
      <c r="DO23" s="190"/>
      <c r="DP23" s="534">
        <f t="shared" si="4"/>
        <v>4</v>
      </c>
      <c r="DQ23" s="63">
        <v>3</v>
      </c>
      <c r="DR23" s="63"/>
      <c r="DS23" s="63"/>
      <c r="DT23" s="151">
        <v>2</v>
      </c>
      <c r="DU23" s="151">
        <v>4</v>
      </c>
      <c r="DV23" s="151">
        <v>4</v>
      </c>
      <c r="DW23" s="151">
        <v>3</v>
      </c>
      <c r="DX23" s="151">
        <v>4</v>
      </c>
      <c r="DY23" s="151">
        <v>3</v>
      </c>
      <c r="DZ23" s="641">
        <v>3</v>
      </c>
      <c r="EA23" s="641">
        <v>5</v>
      </c>
      <c r="EB23" s="641">
        <v>5</v>
      </c>
      <c r="EC23" s="641">
        <v>3</v>
      </c>
      <c r="ED23" s="641">
        <v>4</v>
      </c>
      <c r="EE23" s="641"/>
      <c r="EF23" s="641"/>
      <c r="EG23" s="641"/>
      <c r="EH23" s="522"/>
      <c r="EI23" s="538"/>
      <c r="EJ23" s="151"/>
      <c r="EK23" s="151"/>
      <c r="EL23" s="149"/>
      <c r="EM23" s="149"/>
      <c r="EN23" s="149"/>
      <c r="EO23" s="190"/>
      <c r="EP23" s="29">
        <f t="shared" si="5"/>
        <v>3.5833333333333335</v>
      </c>
      <c r="EQ23" s="418">
        <v>5</v>
      </c>
      <c r="ER23" s="188">
        <v>3</v>
      </c>
      <c r="ES23" s="151">
        <v>4</v>
      </c>
      <c r="ET23" s="151"/>
      <c r="EU23" s="149"/>
      <c r="EV23" s="638">
        <v>4</v>
      </c>
      <c r="EW23" s="638">
        <v>4</v>
      </c>
      <c r="EX23" s="638"/>
      <c r="EY23" s="638"/>
      <c r="EZ23" s="638"/>
      <c r="FA23" s="638"/>
      <c r="FB23" s="149"/>
      <c r="FC23" s="149"/>
      <c r="FD23" s="149"/>
      <c r="FE23" s="190"/>
      <c r="FF23" s="29">
        <f t="shared" si="6"/>
        <v>4</v>
      </c>
      <c r="FG23" s="418">
        <v>0</v>
      </c>
      <c r="FH23" s="151">
        <v>5</v>
      </c>
      <c r="FI23" s="151"/>
      <c r="FJ23" s="641">
        <v>5</v>
      </c>
      <c r="FK23" s="638"/>
      <c r="FL23" s="638"/>
      <c r="FM23" s="638"/>
      <c r="FN23" s="54"/>
      <c r="FO23" s="190"/>
      <c r="FP23" s="149"/>
      <c r="FQ23" s="149"/>
      <c r="FR23" s="149"/>
      <c r="FS23" s="149"/>
      <c r="FT23" s="190"/>
      <c r="FU23" s="190"/>
      <c r="FV23" s="190"/>
      <c r="FW23" s="29">
        <f t="shared" si="10"/>
        <v>3.3333333333333335</v>
      </c>
      <c r="FX23" s="410">
        <v>0</v>
      </c>
      <c r="FY23" s="63"/>
      <c r="FZ23" s="64"/>
      <c r="GA23" s="149">
        <v>5</v>
      </c>
      <c r="GB23" s="149"/>
      <c r="GC23" s="151"/>
      <c r="GD23" s="641">
        <v>5</v>
      </c>
      <c r="GE23" s="641">
        <v>5</v>
      </c>
      <c r="GF23" s="641"/>
      <c r="GG23" s="641"/>
      <c r="GH23" s="149"/>
      <c r="GI23" s="28">
        <f t="shared" si="8"/>
        <v>3.75</v>
      </c>
      <c r="GJ23" s="228">
        <f t="shared" si="9"/>
        <v>35.03928571428572</v>
      </c>
      <c r="GL23" s="25"/>
      <c r="GM23"/>
    </row>
    <row r="24" spans="1:195" ht="12.75">
      <c r="A24" s="98">
        <v>21</v>
      </c>
      <c r="B24" s="99" t="s">
        <v>29</v>
      </c>
      <c r="C24" s="63">
        <v>5</v>
      </c>
      <c r="D24" s="63">
        <v>5</v>
      </c>
      <c r="E24" s="64">
        <v>5</v>
      </c>
      <c r="F24" s="64"/>
      <c r="G24" s="149">
        <v>5</v>
      </c>
      <c r="H24" s="151">
        <v>5</v>
      </c>
      <c r="I24" s="151"/>
      <c r="J24" s="151"/>
      <c r="K24" s="638"/>
      <c r="L24" s="638">
        <v>4</v>
      </c>
      <c r="M24" s="638">
        <v>4</v>
      </c>
      <c r="N24" s="641">
        <v>4</v>
      </c>
      <c r="O24" s="641">
        <v>4</v>
      </c>
      <c r="P24" s="641">
        <v>4</v>
      </c>
      <c r="Q24" s="641"/>
      <c r="R24" s="641"/>
      <c r="S24" s="641"/>
      <c r="T24" s="641"/>
      <c r="U24" s="151"/>
      <c r="V24" s="151"/>
      <c r="W24" s="151"/>
      <c r="X24" s="151"/>
      <c r="Y24" s="151"/>
      <c r="Z24" s="151"/>
      <c r="AA24" s="188"/>
      <c r="AB24" s="188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29">
        <f t="shared" si="0"/>
        <v>4.5</v>
      </c>
      <c r="AW24" s="410">
        <v>0</v>
      </c>
      <c r="AX24" s="160"/>
      <c r="AY24" s="408">
        <v>4</v>
      </c>
      <c r="AZ24" s="408">
        <v>4</v>
      </c>
      <c r="BA24" s="408"/>
      <c r="BB24" s="408"/>
      <c r="BC24" s="151"/>
      <c r="BD24" s="641">
        <v>4</v>
      </c>
      <c r="BE24" s="641"/>
      <c r="BF24" s="641"/>
      <c r="BG24" s="641"/>
      <c r="BH24" s="641"/>
      <c r="BI24" s="641"/>
      <c r="BJ24" s="641"/>
      <c r="BK24" s="151"/>
      <c r="BL24" s="151"/>
      <c r="BM24" s="190"/>
      <c r="BN24" s="190"/>
      <c r="BO24" s="190"/>
      <c r="BP24" s="190"/>
      <c r="BQ24" s="190"/>
      <c r="BR24" s="190"/>
      <c r="BS24" s="190"/>
      <c r="BT24" s="190"/>
      <c r="BU24" s="29">
        <f t="shared" si="1"/>
        <v>3</v>
      </c>
      <c r="BV24" s="410">
        <v>4</v>
      </c>
      <c r="BW24" s="161"/>
      <c r="BX24" s="156">
        <v>4</v>
      </c>
      <c r="BY24" s="156">
        <v>4</v>
      </c>
      <c r="BZ24" s="156">
        <v>4</v>
      </c>
      <c r="CA24" s="156"/>
      <c r="CB24" s="151"/>
      <c r="CC24" s="151"/>
      <c r="CD24" s="638">
        <v>4</v>
      </c>
      <c r="CE24" s="638">
        <v>4</v>
      </c>
      <c r="CF24" s="638">
        <v>4</v>
      </c>
      <c r="CG24" s="638"/>
      <c r="CH24" s="641"/>
      <c r="CI24" s="641"/>
      <c r="CJ24" s="645"/>
      <c r="CK24" s="638"/>
      <c r="CL24" s="29">
        <f t="shared" si="2"/>
        <v>4</v>
      </c>
      <c r="CM24" s="418">
        <v>5</v>
      </c>
      <c r="CN24" s="188">
        <v>5</v>
      </c>
      <c r="CO24" s="188"/>
      <c r="CP24" s="190"/>
      <c r="CQ24" s="149">
        <v>4</v>
      </c>
      <c r="CR24" s="149">
        <v>4</v>
      </c>
      <c r="CS24" s="149">
        <v>5</v>
      </c>
      <c r="CT24" s="149"/>
      <c r="CU24" s="149"/>
      <c r="CV24" s="638">
        <v>5</v>
      </c>
      <c r="CW24" s="638"/>
      <c r="CX24" s="638"/>
      <c r="CY24" s="638"/>
      <c r="CZ24" s="29">
        <f t="shared" si="3"/>
        <v>4.666666666666667</v>
      </c>
      <c r="DA24" s="98">
        <v>21</v>
      </c>
      <c r="DB24" s="99" t="s">
        <v>29</v>
      </c>
      <c r="DC24" s="410">
        <v>5</v>
      </c>
      <c r="DD24" s="63">
        <v>3</v>
      </c>
      <c r="DE24" s="63">
        <v>5</v>
      </c>
      <c r="DF24" s="149">
        <v>3</v>
      </c>
      <c r="DG24" s="149">
        <v>3</v>
      </c>
      <c r="DH24" s="149"/>
      <c r="DI24" s="638">
        <v>3</v>
      </c>
      <c r="DJ24" s="638">
        <v>5</v>
      </c>
      <c r="DK24" s="638"/>
      <c r="DL24" s="638"/>
      <c r="DM24" s="638"/>
      <c r="DN24" s="149"/>
      <c r="DO24" s="190"/>
      <c r="DP24" s="534">
        <f t="shared" si="4"/>
        <v>3.857142857142857</v>
      </c>
      <c r="DQ24" s="63">
        <v>5</v>
      </c>
      <c r="DR24" s="63"/>
      <c r="DS24" s="63"/>
      <c r="DT24" s="151">
        <v>4</v>
      </c>
      <c r="DU24" s="151">
        <v>4</v>
      </c>
      <c r="DV24" s="151">
        <v>3</v>
      </c>
      <c r="DW24" s="151">
        <v>4</v>
      </c>
      <c r="DX24" s="151">
        <v>4</v>
      </c>
      <c r="DY24" s="151">
        <v>3</v>
      </c>
      <c r="DZ24" s="641">
        <v>3</v>
      </c>
      <c r="EA24" s="641">
        <v>4</v>
      </c>
      <c r="EB24" s="641">
        <v>3</v>
      </c>
      <c r="EC24" s="641"/>
      <c r="ED24" s="641"/>
      <c r="EE24" s="641"/>
      <c r="EF24" s="641"/>
      <c r="EG24" s="641"/>
      <c r="EH24" s="522"/>
      <c r="EI24" s="538"/>
      <c r="EJ24" s="151"/>
      <c r="EK24" s="151"/>
      <c r="EL24" s="149"/>
      <c r="EM24" s="149"/>
      <c r="EN24" s="149"/>
      <c r="EO24" s="190"/>
      <c r="EP24" s="29">
        <f t="shared" si="5"/>
        <v>3.7</v>
      </c>
      <c r="EQ24" s="418">
        <v>0</v>
      </c>
      <c r="ER24" s="188"/>
      <c r="ES24" s="151">
        <v>3</v>
      </c>
      <c r="ET24" s="151">
        <v>4</v>
      </c>
      <c r="EU24" s="149"/>
      <c r="EV24" s="638">
        <v>3</v>
      </c>
      <c r="EW24" s="638">
        <v>4</v>
      </c>
      <c r="EX24" s="638">
        <v>4</v>
      </c>
      <c r="EY24" s="638"/>
      <c r="EZ24" s="638"/>
      <c r="FA24" s="638"/>
      <c r="FB24" s="149"/>
      <c r="FC24" s="149"/>
      <c r="FD24" s="149"/>
      <c r="FE24" s="190"/>
      <c r="FF24" s="29">
        <f t="shared" si="6"/>
        <v>3</v>
      </c>
      <c r="FG24" s="418">
        <v>0</v>
      </c>
      <c r="FH24" s="151"/>
      <c r="FI24" s="151"/>
      <c r="FJ24" s="641">
        <v>4</v>
      </c>
      <c r="FK24" s="638"/>
      <c r="FL24" s="638"/>
      <c r="FM24" s="638"/>
      <c r="FN24" s="54"/>
      <c r="FO24" s="190"/>
      <c r="FP24" s="149"/>
      <c r="FQ24" s="149"/>
      <c r="FR24" s="149"/>
      <c r="FS24" s="149"/>
      <c r="FT24" s="190"/>
      <c r="FU24" s="190"/>
      <c r="FV24" s="190"/>
      <c r="FW24" s="29">
        <f t="shared" si="10"/>
        <v>2</v>
      </c>
      <c r="FX24" s="410">
        <v>5</v>
      </c>
      <c r="FY24" s="63">
        <v>4</v>
      </c>
      <c r="FZ24" s="64"/>
      <c r="GA24" s="149">
        <v>5</v>
      </c>
      <c r="GB24" s="149">
        <v>5</v>
      </c>
      <c r="GC24" s="151"/>
      <c r="GD24" s="641">
        <v>5</v>
      </c>
      <c r="GE24" s="641"/>
      <c r="GF24" s="641"/>
      <c r="GG24" s="641"/>
      <c r="GH24" s="149"/>
      <c r="GI24" s="28">
        <f t="shared" si="8"/>
        <v>4.8</v>
      </c>
      <c r="GJ24" s="228">
        <f t="shared" si="9"/>
        <v>33.523809523809526</v>
      </c>
      <c r="GL24" s="25"/>
      <c r="GM24"/>
    </row>
    <row r="25" spans="1:195" ht="12.75">
      <c r="A25" s="100">
        <v>22</v>
      </c>
      <c r="B25" s="99" t="s">
        <v>30</v>
      </c>
      <c r="C25" s="63">
        <v>5</v>
      </c>
      <c r="D25" s="63">
        <v>5</v>
      </c>
      <c r="E25" s="64"/>
      <c r="F25" s="64"/>
      <c r="G25" s="149">
        <v>4</v>
      </c>
      <c r="H25" s="151">
        <v>4</v>
      </c>
      <c r="I25" s="151">
        <v>5</v>
      </c>
      <c r="J25" s="151"/>
      <c r="K25" s="638"/>
      <c r="L25" s="638">
        <v>5</v>
      </c>
      <c r="M25" s="638">
        <v>4</v>
      </c>
      <c r="N25" s="641">
        <v>4</v>
      </c>
      <c r="O25" s="641">
        <v>4</v>
      </c>
      <c r="P25" s="641"/>
      <c r="Q25" s="641"/>
      <c r="R25" s="641"/>
      <c r="S25" s="641"/>
      <c r="T25" s="641"/>
      <c r="U25" s="151"/>
      <c r="V25" s="151"/>
      <c r="W25" s="151"/>
      <c r="X25" s="151"/>
      <c r="Y25" s="151"/>
      <c r="Z25" s="151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29">
        <f t="shared" si="0"/>
        <v>4.444444444444445</v>
      </c>
      <c r="AW25" s="410">
        <v>0</v>
      </c>
      <c r="AX25" s="63"/>
      <c r="AY25" s="151">
        <v>4</v>
      </c>
      <c r="AZ25" s="151">
        <v>4</v>
      </c>
      <c r="BA25" s="151"/>
      <c r="BB25" s="151"/>
      <c r="BC25" s="151"/>
      <c r="BD25" s="641">
        <v>3</v>
      </c>
      <c r="BE25" s="641"/>
      <c r="BF25" s="641"/>
      <c r="BG25" s="641"/>
      <c r="BH25" s="641"/>
      <c r="BI25" s="641"/>
      <c r="BJ25" s="641"/>
      <c r="BK25" s="151"/>
      <c r="BL25" s="151"/>
      <c r="BM25" s="188"/>
      <c r="BN25" s="188"/>
      <c r="BO25" s="188"/>
      <c r="BP25" s="188"/>
      <c r="BQ25" s="188"/>
      <c r="BR25" s="188"/>
      <c r="BS25" s="188"/>
      <c r="BT25" s="190"/>
      <c r="BU25" s="29">
        <f t="shared" si="1"/>
        <v>2.75</v>
      </c>
      <c r="BV25" s="410">
        <v>4</v>
      </c>
      <c r="BW25" s="63"/>
      <c r="BX25" s="151">
        <v>4</v>
      </c>
      <c r="BY25" s="151">
        <v>4</v>
      </c>
      <c r="BZ25" s="151"/>
      <c r="CA25" s="151"/>
      <c r="CB25" s="151"/>
      <c r="CC25" s="151"/>
      <c r="CD25" s="641">
        <v>3</v>
      </c>
      <c r="CE25" s="641"/>
      <c r="CF25" s="641"/>
      <c r="CG25" s="641"/>
      <c r="CH25" s="641"/>
      <c r="CI25" s="641"/>
      <c r="CJ25" s="645"/>
      <c r="CK25" s="638"/>
      <c r="CL25" s="29">
        <f t="shared" si="2"/>
        <v>3.75</v>
      </c>
      <c r="CM25" s="418">
        <v>5</v>
      </c>
      <c r="CN25" s="188"/>
      <c r="CO25" s="188"/>
      <c r="CP25" s="188"/>
      <c r="CQ25" s="151">
        <v>5</v>
      </c>
      <c r="CR25" s="151">
        <v>4</v>
      </c>
      <c r="CS25" s="151"/>
      <c r="CT25" s="151"/>
      <c r="CU25" s="151"/>
      <c r="CV25" s="638">
        <v>4</v>
      </c>
      <c r="CW25" s="638"/>
      <c r="CX25" s="638"/>
      <c r="CY25" s="638"/>
      <c r="CZ25" s="29">
        <f t="shared" si="3"/>
        <v>4.5</v>
      </c>
      <c r="DA25" s="100">
        <v>22</v>
      </c>
      <c r="DB25" s="99" t="s">
        <v>30</v>
      </c>
      <c r="DC25" s="410">
        <v>4</v>
      </c>
      <c r="DD25" s="63">
        <v>5</v>
      </c>
      <c r="DE25" s="63"/>
      <c r="DF25" s="151"/>
      <c r="DG25" s="151"/>
      <c r="DH25" s="151"/>
      <c r="DI25" s="641">
        <v>0</v>
      </c>
      <c r="DJ25" s="641"/>
      <c r="DK25" s="638"/>
      <c r="DL25" s="641"/>
      <c r="DM25" s="641"/>
      <c r="DN25" s="151"/>
      <c r="DO25" s="190"/>
      <c r="DP25" s="534">
        <f t="shared" si="4"/>
        <v>3</v>
      </c>
      <c r="DQ25" s="63">
        <v>0</v>
      </c>
      <c r="DR25" s="63"/>
      <c r="DS25" s="63"/>
      <c r="DT25" s="151">
        <v>4</v>
      </c>
      <c r="DU25" s="151">
        <v>2</v>
      </c>
      <c r="DV25" s="151">
        <v>2</v>
      </c>
      <c r="DW25" s="151">
        <v>3</v>
      </c>
      <c r="DX25" s="151">
        <v>2</v>
      </c>
      <c r="DY25" s="151">
        <v>4</v>
      </c>
      <c r="DZ25" s="641">
        <v>2</v>
      </c>
      <c r="EA25" s="641">
        <v>4</v>
      </c>
      <c r="EB25" s="641">
        <v>2</v>
      </c>
      <c r="EC25" s="641">
        <v>2</v>
      </c>
      <c r="ED25" s="641"/>
      <c r="EE25" s="641"/>
      <c r="EF25" s="641"/>
      <c r="EG25" s="641"/>
      <c r="EH25" s="522"/>
      <c r="EI25" s="538"/>
      <c r="EJ25" s="151"/>
      <c r="EK25" s="151"/>
      <c r="EL25" s="151"/>
      <c r="EM25" s="151"/>
      <c r="EN25" s="151"/>
      <c r="EO25" s="190"/>
      <c r="EP25" s="29">
        <f t="shared" si="5"/>
        <v>2.4545454545454546</v>
      </c>
      <c r="EQ25" s="418">
        <v>4</v>
      </c>
      <c r="ER25" s="188"/>
      <c r="ES25" s="151"/>
      <c r="ET25" s="151"/>
      <c r="EU25" s="151"/>
      <c r="EV25" s="641">
        <v>4</v>
      </c>
      <c r="EW25" s="641">
        <v>2</v>
      </c>
      <c r="EX25" s="641"/>
      <c r="EY25" s="641"/>
      <c r="EZ25" s="641"/>
      <c r="FA25" s="641"/>
      <c r="FB25" s="151"/>
      <c r="FC25" s="151"/>
      <c r="FD25" s="151"/>
      <c r="FE25" s="190"/>
      <c r="FF25" s="29">
        <f t="shared" si="6"/>
        <v>3.3333333333333335</v>
      </c>
      <c r="FG25" s="418">
        <v>0</v>
      </c>
      <c r="FH25" s="151"/>
      <c r="FI25" s="151"/>
      <c r="FJ25" s="641">
        <v>0</v>
      </c>
      <c r="FK25" s="641"/>
      <c r="FL25" s="641"/>
      <c r="FM25" s="641"/>
      <c r="FN25" s="55"/>
      <c r="FO25" s="188"/>
      <c r="FP25" s="149"/>
      <c r="FQ25" s="149"/>
      <c r="FR25" s="149"/>
      <c r="FS25" s="149"/>
      <c r="FT25" s="190"/>
      <c r="FU25" s="190"/>
      <c r="FV25" s="190"/>
      <c r="FW25" s="29">
        <f t="shared" si="10"/>
        <v>0</v>
      </c>
      <c r="FX25" s="410">
        <v>0</v>
      </c>
      <c r="FY25" s="63"/>
      <c r="FZ25" s="63"/>
      <c r="GA25" s="151"/>
      <c r="GB25" s="151"/>
      <c r="GC25" s="151"/>
      <c r="GD25" s="641">
        <v>4</v>
      </c>
      <c r="GE25" s="641"/>
      <c r="GF25" s="641"/>
      <c r="GG25" s="641"/>
      <c r="GH25" s="149"/>
      <c r="GI25" s="28">
        <f t="shared" si="8"/>
        <v>2</v>
      </c>
      <c r="GJ25" s="228">
        <f t="shared" si="9"/>
        <v>26.232323232323232</v>
      </c>
      <c r="GL25" s="25"/>
      <c r="GM25"/>
    </row>
    <row r="26" spans="1:195" ht="12.75">
      <c r="A26" s="100">
        <v>23</v>
      </c>
      <c r="B26" s="99" t="s">
        <v>31</v>
      </c>
      <c r="C26" s="63">
        <v>4</v>
      </c>
      <c r="D26" s="63">
        <v>4</v>
      </c>
      <c r="E26" s="64"/>
      <c r="F26" s="64"/>
      <c r="G26" s="149">
        <v>4</v>
      </c>
      <c r="H26" s="151"/>
      <c r="I26" s="151"/>
      <c r="J26" s="151"/>
      <c r="K26" s="638"/>
      <c r="L26" s="638">
        <v>3</v>
      </c>
      <c r="M26" s="638">
        <v>4</v>
      </c>
      <c r="N26" s="641">
        <v>3</v>
      </c>
      <c r="O26" s="641">
        <v>4</v>
      </c>
      <c r="P26" s="641">
        <v>3</v>
      </c>
      <c r="Q26" s="641">
        <v>3</v>
      </c>
      <c r="R26" s="641"/>
      <c r="S26" s="641"/>
      <c r="T26" s="641"/>
      <c r="U26" s="151"/>
      <c r="V26" s="151"/>
      <c r="W26" s="151"/>
      <c r="X26" s="151"/>
      <c r="Y26" s="151"/>
      <c r="Z26" s="151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29">
        <f t="shared" si="0"/>
        <v>3.5555555555555554</v>
      </c>
      <c r="AW26" s="410">
        <v>0</v>
      </c>
      <c r="AX26" s="63"/>
      <c r="AY26" s="151">
        <v>3</v>
      </c>
      <c r="AZ26" s="151">
        <v>4</v>
      </c>
      <c r="BA26" s="151"/>
      <c r="BB26" s="151"/>
      <c r="BC26" s="151"/>
      <c r="BD26" s="641">
        <v>3</v>
      </c>
      <c r="BE26" s="641">
        <v>3</v>
      </c>
      <c r="BF26" s="641"/>
      <c r="BG26" s="641"/>
      <c r="BH26" s="641"/>
      <c r="BI26" s="641"/>
      <c r="BJ26" s="641"/>
      <c r="BK26" s="151"/>
      <c r="BL26" s="151"/>
      <c r="BM26" s="188"/>
      <c r="BN26" s="188"/>
      <c r="BO26" s="188"/>
      <c r="BP26" s="188"/>
      <c r="BQ26" s="188"/>
      <c r="BR26" s="188"/>
      <c r="BS26" s="188"/>
      <c r="BT26" s="190"/>
      <c r="BU26" s="29">
        <f t="shared" si="1"/>
        <v>2.6</v>
      </c>
      <c r="BV26" s="410">
        <v>3</v>
      </c>
      <c r="BW26" s="63"/>
      <c r="BX26" s="151">
        <v>3</v>
      </c>
      <c r="BY26" s="151">
        <v>3</v>
      </c>
      <c r="BZ26" s="151">
        <v>2</v>
      </c>
      <c r="CA26" s="151">
        <v>2</v>
      </c>
      <c r="CB26" s="151">
        <v>2</v>
      </c>
      <c r="CC26" s="151"/>
      <c r="CD26" s="641">
        <v>3</v>
      </c>
      <c r="CE26" s="641"/>
      <c r="CF26" s="641"/>
      <c r="CG26" s="641"/>
      <c r="CH26" s="641"/>
      <c r="CI26" s="641"/>
      <c r="CJ26" s="645"/>
      <c r="CK26" s="638"/>
      <c r="CL26" s="29">
        <f t="shared" si="2"/>
        <v>2.5714285714285716</v>
      </c>
      <c r="CM26" s="418">
        <v>5</v>
      </c>
      <c r="CN26" s="188">
        <v>3</v>
      </c>
      <c r="CO26" s="188">
        <v>2</v>
      </c>
      <c r="CP26" s="188"/>
      <c r="CQ26" s="151">
        <v>3</v>
      </c>
      <c r="CR26" s="151">
        <v>3</v>
      </c>
      <c r="CS26" s="151"/>
      <c r="CT26" s="151"/>
      <c r="CU26" s="151"/>
      <c r="CV26" s="638">
        <v>3</v>
      </c>
      <c r="CW26" s="638">
        <v>4</v>
      </c>
      <c r="CX26" s="638"/>
      <c r="CY26" s="638"/>
      <c r="CZ26" s="29">
        <f t="shared" si="3"/>
        <v>3.2857142857142856</v>
      </c>
      <c r="DA26" s="100">
        <v>23</v>
      </c>
      <c r="DB26" s="99" t="s">
        <v>31</v>
      </c>
      <c r="DC26" s="410">
        <v>3</v>
      </c>
      <c r="DD26" s="63">
        <v>4</v>
      </c>
      <c r="DE26" s="63">
        <v>3</v>
      </c>
      <c r="DF26" s="151">
        <v>2</v>
      </c>
      <c r="DG26" s="151">
        <v>2</v>
      </c>
      <c r="DH26" s="151"/>
      <c r="DI26" s="641">
        <v>2</v>
      </c>
      <c r="DJ26" s="641">
        <v>5</v>
      </c>
      <c r="DK26" s="638"/>
      <c r="DL26" s="641"/>
      <c r="DM26" s="641"/>
      <c r="DN26" s="151"/>
      <c r="DO26" s="190"/>
      <c r="DP26" s="534">
        <f t="shared" si="4"/>
        <v>3</v>
      </c>
      <c r="DQ26" s="63">
        <v>4</v>
      </c>
      <c r="DR26" s="63"/>
      <c r="DS26" s="63"/>
      <c r="DT26" s="151">
        <v>3</v>
      </c>
      <c r="DU26" s="151">
        <v>4</v>
      </c>
      <c r="DV26" s="151">
        <v>4</v>
      </c>
      <c r="DW26" s="151">
        <v>3</v>
      </c>
      <c r="DX26" s="151">
        <v>4</v>
      </c>
      <c r="DY26" s="151">
        <v>4</v>
      </c>
      <c r="DZ26" s="641">
        <v>3</v>
      </c>
      <c r="EA26" s="641">
        <v>2</v>
      </c>
      <c r="EB26" s="641">
        <v>5</v>
      </c>
      <c r="EC26" s="641"/>
      <c r="ED26" s="641"/>
      <c r="EE26" s="641"/>
      <c r="EF26" s="641"/>
      <c r="EG26" s="641"/>
      <c r="EH26" s="522"/>
      <c r="EI26" s="538"/>
      <c r="EJ26" s="151"/>
      <c r="EK26" s="151"/>
      <c r="EL26" s="151"/>
      <c r="EM26" s="151"/>
      <c r="EN26" s="151"/>
      <c r="EO26" s="190"/>
      <c r="EP26" s="29">
        <f t="shared" si="5"/>
        <v>3.6</v>
      </c>
      <c r="EQ26" s="418">
        <v>0</v>
      </c>
      <c r="ER26" s="188"/>
      <c r="ES26" s="151">
        <v>3</v>
      </c>
      <c r="ET26" s="151">
        <v>4</v>
      </c>
      <c r="EU26" s="151"/>
      <c r="EV26" s="641">
        <v>3</v>
      </c>
      <c r="EW26" s="641">
        <v>4</v>
      </c>
      <c r="EX26" s="641">
        <v>3</v>
      </c>
      <c r="EY26" s="641"/>
      <c r="EZ26" s="641"/>
      <c r="FA26" s="641"/>
      <c r="FB26" s="151"/>
      <c r="FC26" s="151"/>
      <c r="FD26" s="151"/>
      <c r="FE26" s="190"/>
      <c r="FF26" s="29">
        <f t="shared" si="6"/>
        <v>2.8333333333333335</v>
      </c>
      <c r="FG26" s="418">
        <v>0</v>
      </c>
      <c r="FH26" s="151">
        <v>3</v>
      </c>
      <c r="FI26" s="151"/>
      <c r="FJ26" s="641">
        <v>0</v>
      </c>
      <c r="FK26" s="641"/>
      <c r="FL26" s="641"/>
      <c r="FM26" s="641"/>
      <c r="FN26" s="55"/>
      <c r="FO26" s="188"/>
      <c r="FP26" s="149"/>
      <c r="FQ26" s="149"/>
      <c r="FR26" s="149"/>
      <c r="FS26" s="149"/>
      <c r="FT26" s="190"/>
      <c r="FU26" s="190"/>
      <c r="FV26" s="190"/>
      <c r="FW26" s="29">
        <f t="shared" si="10"/>
        <v>1</v>
      </c>
      <c r="FX26" s="410">
        <v>5</v>
      </c>
      <c r="FY26" s="63"/>
      <c r="FZ26" s="63"/>
      <c r="GA26" s="151">
        <v>2</v>
      </c>
      <c r="GB26" s="151">
        <v>5</v>
      </c>
      <c r="GC26" s="151"/>
      <c r="GD26" s="641">
        <v>0</v>
      </c>
      <c r="GE26" s="641"/>
      <c r="GF26" s="641"/>
      <c r="GG26" s="641"/>
      <c r="GH26" s="149"/>
      <c r="GI26" s="28">
        <f t="shared" si="8"/>
        <v>3</v>
      </c>
      <c r="GJ26" s="228">
        <f t="shared" si="9"/>
        <v>25.44603174603175</v>
      </c>
      <c r="GL26" s="25"/>
      <c r="GM26"/>
    </row>
    <row r="27" spans="1:195" ht="12.75">
      <c r="A27" s="100">
        <v>24</v>
      </c>
      <c r="B27" s="99" t="s">
        <v>32</v>
      </c>
      <c r="C27" s="63">
        <v>5</v>
      </c>
      <c r="D27" s="63">
        <v>5</v>
      </c>
      <c r="E27" s="64">
        <v>5</v>
      </c>
      <c r="F27" s="64">
        <v>5</v>
      </c>
      <c r="G27" s="149">
        <v>5</v>
      </c>
      <c r="H27" s="151"/>
      <c r="I27" s="151"/>
      <c r="J27" s="151"/>
      <c r="K27" s="638"/>
      <c r="L27" s="638">
        <v>4</v>
      </c>
      <c r="M27" s="638">
        <v>4</v>
      </c>
      <c r="N27" s="641">
        <v>4</v>
      </c>
      <c r="O27" s="641">
        <v>4</v>
      </c>
      <c r="P27" s="641">
        <v>4</v>
      </c>
      <c r="Q27" s="641">
        <v>4</v>
      </c>
      <c r="R27" s="641"/>
      <c r="S27" s="641"/>
      <c r="T27" s="641"/>
      <c r="U27" s="151"/>
      <c r="V27" s="151"/>
      <c r="W27" s="151"/>
      <c r="X27" s="151"/>
      <c r="Y27" s="151"/>
      <c r="Z27" s="151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29">
        <f t="shared" si="0"/>
        <v>4.454545454545454</v>
      </c>
      <c r="AW27" s="410">
        <v>0</v>
      </c>
      <c r="AX27" s="63"/>
      <c r="AY27" s="151">
        <v>4</v>
      </c>
      <c r="AZ27" s="151">
        <v>5</v>
      </c>
      <c r="BA27" s="151"/>
      <c r="BB27" s="151"/>
      <c r="BC27" s="151"/>
      <c r="BD27" s="641">
        <v>3</v>
      </c>
      <c r="BE27" s="641"/>
      <c r="BF27" s="641"/>
      <c r="BG27" s="641"/>
      <c r="BH27" s="641"/>
      <c r="BI27" s="641"/>
      <c r="BJ27" s="641"/>
      <c r="BK27" s="151"/>
      <c r="BL27" s="151"/>
      <c r="BM27" s="188"/>
      <c r="BN27" s="188"/>
      <c r="BO27" s="188"/>
      <c r="BP27" s="188"/>
      <c r="BQ27" s="188"/>
      <c r="BR27" s="188"/>
      <c r="BS27" s="188"/>
      <c r="BT27" s="190"/>
      <c r="BU27" s="29">
        <f t="shared" si="1"/>
        <v>3</v>
      </c>
      <c r="BV27" s="410">
        <v>5</v>
      </c>
      <c r="BW27" s="161"/>
      <c r="BX27" s="156">
        <v>4</v>
      </c>
      <c r="BY27" s="156">
        <v>4</v>
      </c>
      <c r="BZ27" s="156">
        <v>5</v>
      </c>
      <c r="CA27" s="156"/>
      <c r="CB27" s="151"/>
      <c r="CC27" s="151"/>
      <c r="CD27" s="641">
        <v>5</v>
      </c>
      <c r="CE27" s="641">
        <v>4</v>
      </c>
      <c r="CF27" s="641"/>
      <c r="CG27" s="641"/>
      <c r="CH27" s="641"/>
      <c r="CI27" s="641"/>
      <c r="CJ27" s="645"/>
      <c r="CK27" s="638"/>
      <c r="CL27" s="29">
        <f t="shared" si="2"/>
        <v>4.5</v>
      </c>
      <c r="CM27" s="418">
        <v>5</v>
      </c>
      <c r="CN27" s="188">
        <v>5</v>
      </c>
      <c r="CO27" s="188"/>
      <c r="CP27" s="188"/>
      <c r="CQ27" s="151">
        <v>4</v>
      </c>
      <c r="CR27" s="151">
        <v>5</v>
      </c>
      <c r="CS27" s="151"/>
      <c r="CT27" s="151"/>
      <c r="CU27" s="151"/>
      <c r="CV27" s="638">
        <v>4</v>
      </c>
      <c r="CW27" s="638"/>
      <c r="CX27" s="638"/>
      <c r="CY27" s="638"/>
      <c r="CZ27" s="29">
        <f t="shared" si="3"/>
        <v>4.6</v>
      </c>
      <c r="DA27" s="100">
        <v>24</v>
      </c>
      <c r="DB27" s="99" t="s">
        <v>32</v>
      </c>
      <c r="DC27" s="410">
        <v>4</v>
      </c>
      <c r="DD27" s="63">
        <v>5</v>
      </c>
      <c r="DE27" s="63"/>
      <c r="DF27" s="151">
        <v>4</v>
      </c>
      <c r="DG27" s="151">
        <v>3</v>
      </c>
      <c r="DH27" s="151"/>
      <c r="DI27" s="641">
        <v>4</v>
      </c>
      <c r="DJ27" s="641">
        <v>3</v>
      </c>
      <c r="DK27" s="638">
        <v>5</v>
      </c>
      <c r="DL27" s="641"/>
      <c r="DM27" s="641"/>
      <c r="DN27" s="151"/>
      <c r="DO27" s="190"/>
      <c r="DP27" s="534">
        <f t="shared" si="4"/>
        <v>4</v>
      </c>
      <c r="DQ27" s="63">
        <v>5</v>
      </c>
      <c r="DR27" s="522"/>
      <c r="DS27" s="522"/>
      <c r="DT27" s="151">
        <v>3</v>
      </c>
      <c r="DU27" s="151">
        <v>3</v>
      </c>
      <c r="DV27" s="151">
        <v>4</v>
      </c>
      <c r="DW27" s="151">
        <v>4</v>
      </c>
      <c r="DX27" s="151">
        <v>4</v>
      </c>
      <c r="DY27" s="151">
        <v>4</v>
      </c>
      <c r="DZ27" s="641">
        <v>3</v>
      </c>
      <c r="EA27" s="641">
        <v>3</v>
      </c>
      <c r="EB27" s="641"/>
      <c r="EC27" s="641"/>
      <c r="ED27" s="641"/>
      <c r="EE27" s="641"/>
      <c r="EF27" s="641"/>
      <c r="EG27" s="641"/>
      <c r="EH27" s="522"/>
      <c r="EI27" s="538"/>
      <c r="EJ27" s="151"/>
      <c r="EK27" s="151"/>
      <c r="EL27" s="151"/>
      <c r="EM27" s="151"/>
      <c r="EN27" s="151"/>
      <c r="EO27" s="190"/>
      <c r="EP27" s="29">
        <f t="shared" si="5"/>
        <v>3.6666666666666665</v>
      </c>
      <c r="EQ27" s="418">
        <v>4</v>
      </c>
      <c r="ER27" s="188"/>
      <c r="ES27" s="151">
        <v>2</v>
      </c>
      <c r="ET27" s="151">
        <v>5</v>
      </c>
      <c r="EU27" s="151">
        <v>5</v>
      </c>
      <c r="EV27" s="641">
        <v>4</v>
      </c>
      <c r="EW27" s="641"/>
      <c r="EX27" s="641"/>
      <c r="EY27" s="641"/>
      <c r="EZ27" s="641"/>
      <c r="FA27" s="641"/>
      <c r="FB27" s="151"/>
      <c r="FC27" s="151"/>
      <c r="FD27" s="151"/>
      <c r="FE27" s="190"/>
      <c r="FF27" s="29">
        <f t="shared" si="6"/>
        <v>4</v>
      </c>
      <c r="FG27" s="418">
        <v>0</v>
      </c>
      <c r="FH27" s="151">
        <v>4</v>
      </c>
      <c r="FI27" s="151"/>
      <c r="FJ27" s="641">
        <v>0</v>
      </c>
      <c r="FK27" s="641"/>
      <c r="FL27" s="641"/>
      <c r="FM27" s="641"/>
      <c r="FN27" s="55"/>
      <c r="FO27" s="188"/>
      <c r="FP27" s="149"/>
      <c r="FQ27" s="149"/>
      <c r="FR27" s="149"/>
      <c r="FS27" s="149"/>
      <c r="FT27" s="190"/>
      <c r="FU27" s="190"/>
      <c r="FV27" s="190"/>
      <c r="FW27" s="29">
        <f t="shared" si="10"/>
        <v>1.3333333333333333</v>
      </c>
      <c r="FX27" s="410">
        <v>0</v>
      </c>
      <c r="FY27" s="63"/>
      <c r="FZ27" s="63"/>
      <c r="GA27" s="151">
        <v>5</v>
      </c>
      <c r="GB27" s="151"/>
      <c r="GC27" s="151"/>
      <c r="GD27" s="641">
        <v>5</v>
      </c>
      <c r="GE27" s="641">
        <v>5</v>
      </c>
      <c r="GF27" s="641"/>
      <c r="GG27" s="641"/>
      <c r="GH27" s="149"/>
      <c r="GI27" s="28">
        <f t="shared" si="8"/>
        <v>3.75</v>
      </c>
      <c r="GJ27" s="228">
        <f t="shared" si="9"/>
        <v>33.304545454545455</v>
      </c>
      <c r="GL27" s="25"/>
      <c r="GM27"/>
    </row>
    <row r="28" spans="1:195" ht="13.5" thickBot="1">
      <c r="A28" s="100">
        <v>25</v>
      </c>
      <c r="B28" s="102" t="s">
        <v>33</v>
      </c>
      <c r="C28" s="159">
        <v>5</v>
      </c>
      <c r="D28" s="159"/>
      <c r="E28" s="227"/>
      <c r="F28" s="227"/>
      <c r="G28" s="373"/>
      <c r="H28" s="152"/>
      <c r="I28" s="152"/>
      <c r="J28" s="152"/>
      <c r="K28" s="642"/>
      <c r="L28" s="642">
        <v>3</v>
      </c>
      <c r="M28" s="642">
        <v>3</v>
      </c>
      <c r="N28" s="643">
        <v>4</v>
      </c>
      <c r="O28" s="643">
        <v>4</v>
      </c>
      <c r="P28" s="643">
        <v>4</v>
      </c>
      <c r="Q28" s="643"/>
      <c r="R28" s="643"/>
      <c r="S28" s="643"/>
      <c r="T28" s="643"/>
      <c r="U28" s="152"/>
      <c r="V28" s="152"/>
      <c r="W28" s="152"/>
      <c r="X28" s="152"/>
      <c r="Y28" s="152"/>
      <c r="Z28" s="152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89">
        <f t="shared" si="0"/>
        <v>3.8333333333333335</v>
      </c>
      <c r="AW28" s="411">
        <v>0</v>
      </c>
      <c r="AX28" s="159"/>
      <c r="AY28" s="152">
        <v>3</v>
      </c>
      <c r="AZ28" s="152"/>
      <c r="BA28" s="152"/>
      <c r="BB28" s="152"/>
      <c r="BC28" s="152"/>
      <c r="BD28" s="643">
        <v>3</v>
      </c>
      <c r="BE28" s="643"/>
      <c r="BF28" s="643"/>
      <c r="BG28" s="643"/>
      <c r="BH28" s="643"/>
      <c r="BI28" s="643"/>
      <c r="BJ28" s="643"/>
      <c r="BK28" s="152"/>
      <c r="BL28" s="152"/>
      <c r="BM28" s="195"/>
      <c r="BN28" s="195"/>
      <c r="BO28" s="195"/>
      <c r="BP28" s="195"/>
      <c r="BQ28" s="195"/>
      <c r="BR28" s="195"/>
      <c r="BS28" s="195"/>
      <c r="BT28" s="223"/>
      <c r="BU28" s="89">
        <f t="shared" si="1"/>
        <v>2</v>
      </c>
      <c r="BV28" s="411">
        <v>0</v>
      </c>
      <c r="BW28" s="159"/>
      <c r="BX28" s="152">
        <v>4</v>
      </c>
      <c r="BY28" s="152">
        <v>4</v>
      </c>
      <c r="BZ28" s="152"/>
      <c r="CA28" s="152"/>
      <c r="CB28" s="152"/>
      <c r="CC28" s="152"/>
      <c r="CD28" s="643">
        <v>4</v>
      </c>
      <c r="CE28" s="643">
        <v>4</v>
      </c>
      <c r="CF28" s="643">
        <v>4</v>
      </c>
      <c r="CG28" s="643">
        <v>4</v>
      </c>
      <c r="CH28" s="643"/>
      <c r="CI28" s="643"/>
      <c r="CJ28" s="646"/>
      <c r="CK28" s="642"/>
      <c r="CL28" s="89">
        <f t="shared" si="2"/>
        <v>3.4285714285714284</v>
      </c>
      <c r="CM28" s="419">
        <v>5</v>
      </c>
      <c r="CN28" s="195"/>
      <c r="CO28" s="195"/>
      <c r="CP28" s="195"/>
      <c r="CQ28" s="152">
        <v>5</v>
      </c>
      <c r="CR28" s="152">
        <v>4</v>
      </c>
      <c r="CS28" s="152">
        <v>2</v>
      </c>
      <c r="CT28" s="152"/>
      <c r="CU28" s="152"/>
      <c r="CV28" s="642">
        <v>4</v>
      </c>
      <c r="CW28" s="642"/>
      <c r="CX28" s="642"/>
      <c r="CY28" s="642"/>
      <c r="CZ28" s="89">
        <f t="shared" si="3"/>
        <v>4</v>
      </c>
      <c r="DA28" s="100">
        <v>25</v>
      </c>
      <c r="DB28" s="102" t="s">
        <v>33</v>
      </c>
      <c r="DC28" s="411">
        <v>5</v>
      </c>
      <c r="DD28" s="159">
        <v>3</v>
      </c>
      <c r="DE28" s="159"/>
      <c r="DF28" s="152"/>
      <c r="DG28" s="152"/>
      <c r="DH28" s="152"/>
      <c r="DI28" s="643">
        <v>2</v>
      </c>
      <c r="DJ28" s="643">
        <v>5</v>
      </c>
      <c r="DK28" s="642"/>
      <c r="DL28" s="642"/>
      <c r="DM28" s="643"/>
      <c r="DN28" s="152"/>
      <c r="DO28" s="223"/>
      <c r="DP28" s="535">
        <f t="shared" si="4"/>
        <v>3.75</v>
      </c>
      <c r="DQ28" s="159">
        <v>5</v>
      </c>
      <c r="DR28" s="159"/>
      <c r="DS28" s="159"/>
      <c r="DT28" s="152">
        <v>2</v>
      </c>
      <c r="DU28" s="152">
        <v>2</v>
      </c>
      <c r="DV28" s="152">
        <v>2</v>
      </c>
      <c r="DW28" s="152">
        <v>4</v>
      </c>
      <c r="DX28" s="152">
        <v>3</v>
      </c>
      <c r="DY28" s="152">
        <v>2</v>
      </c>
      <c r="DZ28" s="643">
        <v>3</v>
      </c>
      <c r="EA28" s="643"/>
      <c r="EB28" s="643"/>
      <c r="EC28" s="643"/>
      <c r="ED28" s="643"/>
      <c r="EE28" s="643"/>
      <c r="EF28" s="643"/>
      <c r="EG28" s="643"/>
      <c r="EH28" s="523"/>
      <c r="EI28" s="540"/>
      <c r="EJ28" s="152"/>
      <c r="EK28" s="152"/>
      <c r="EL28" s="152"/>
      <c r="EM28" s="152"/>
      <c r="EN28" s="152"/>
      <c r="EO28" s="223"/>
      <c r="EP28" s="89">
        <f t="shared" si="5"/>
        <v>2.875</v>
      </c>
      <c r="EQ28" s="419">
        <v>0</v>
      </c>
      <c r="ER28" s="195"/>
      <c r="ES28" s="152">
        <v>4</v>
      </c>
      <c r="ET28" s="152">
        <v>2</v>
      </c>
      <c r="EU28" s="152"/>
      <c r="EV28" s="643">
        <v>3</v>
      </c>
      <c r="EW28" s="643">
        <v>3</v>
      </c>
      <c r="EX28" s="643"/>
      <c r="EY28" s="643"/>
      <c r="EZ28" s="643"/>
      <c r="FA28" s="643"/>
      <c r="FB28" s="152"/>
      <c r="FC28" s="152"/>
      <c r="FD28" s="152"/>
      <c r="FE28" s="223"/>
      <c r="FF28" s="89">
        <f t="shared" si="6"/>
        <v>2.4</v>
      </c>
      <c r="FG28" s="419">
        <v>0</v>
      </c>
      <c r="FH28" s="152"/>
      <c r="FI28" s="152"/>
      <c r="FJ28" s="643">
        <v>0</v>
      </c>
      <c r="FK28" s="643"/>
      <c r="FL28" s="643"/>
      <c r="FM28" s="643"/>
      <c r="FN28" s="90"/>
      <c r="FO28" s="195"/>
      <c r="FP28" s="373"/>
      <c r="FQ28" s="373"/>
      <c r="FR28" s="373"/>
      <c r="FS28" s="373"/>
      <c r="FT28" s="223"/>
      <c r="FU28" s="223"/>
      <c r="FV28" s="223"/>
      <c r="FW28" s="89">
        <f t="shared" si="10"/>
        <v>0</v>
      </c>
      <c r="FX28" s="411">
        <v>5</v>
      </c>
      <c r="FY28" s="159"/>
      <c r="FZ28" s="159"/>
      <c r="GA28" s="152"/>
      <c r="GB28" s="152">
        <v>4</v>
      </c>
      <c r="GC28" s="152"/>
      <c r="GD28" s="643">
        <v>0</v>
      </c>
      <c r="GE28" s="643"/>
      <c r="GF28" s="643"/>
      <c r="GG28" s="643"/>
      <c r="GH28" s="373"/>
      <c r="GI28" s="543">
        <f t="shared" si="8"/>
        <v>3</v>
      </c>
      <c r="GJ28" s="229">
        <f t="shared" si="9"/>
        <v>25.286904761904758</v>
      </c>
      <c r="GL28" s="25"/>
      <c r="GM28"/>
    </row>
    <row r="29" spans="48:195" ht="19.5" customHeight="1" thickBot="1">
      <c r="AV29" s="230">
        <f>AVERAGE(AV4:AV28)</f>
        <v>4.169197691197692</v>
      </c>
      <c r="BU29" s="231">
        <f>AVERAGE(BU4:BU28)</f>
        <v>2.766666666666667</v>
      </c>
      <c r="CL29" s="231">
        <f>AVERAGE(CL4:CL28)</f>
        <v>3.4381428571428567</v>
      </c>
      <c r="CZ29" s="231">
        <f>AVERAGE(CZ4:CZ28)</f>
        <v>4.016476190476191</v>
      </c>
      <c r="DA29" s="533"/>
      <c r="DB29" s="533"/>
      <c r="DP29" s="231">
        <f>AVERAGE(DP4:DP28)</f>
        <v>3.6699047619047622</v>
      </c>
      <c r="EP29" s="231">
        <f>AVERAGE(EP4:EP28)</f>
        <v>3.362059607059607</v>
      </c>
      <c r="FF29" s="231">
        <f>AVERAGE(FF4:FF28)</f>
        <v>2.964380952380952</v>
      </c>
      <c r="FW29" s="231">
        <f>AVERAGE(FW4:FW28)</f>
        <v>1.0899999999999996</v>
      </c>
      <c r="GI29" s="231">
        <f>AVERAGE(GI4:GI28)</f>
        <v>2.951142857142857</v>
      </c>
      <c r="GL29" s="25"/>
      <c r="GM29"/>
    </row>
    <row r="30" spans="1:212" s="203" customFormat="1" ht="17.25" customHeight="1" thickBot="1">
      <c r="A30" s="480" t="s">
        <v>0</v>
      </c>
      <c r="B30" s="482" t="s">
        <v>34</v>
      </c>
      <c r="C30" s="665" t="s">
        <v>9</v>
      </c>
      <c r="D30" s="668"/>
      <c r="E30" s="668"/>
      <c r="F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668"/>
      <c r="AS30" s="668"/>
      <c r="AT30" s="668"/>
      <c r="AU30" s="669"/>
      <c r="AV30" s="483" t="s">
        <v>41</v>
      </c>
      <c r="AW30" s="665" t="s">
        <v>10</v>
      </c>
      <c r="AX30" s="668"/>
      <c r="AY30" s="668"/>
      <c r="AZ30" s="668"/>
      <c r="BA30" s="668"/>
      <c r="BB30" s="668"/>
      <c r="BC30" s="668"/>
      <c r="BD30" s="668"/>
      <c r="BE30" s="668"/>
      <c r="BF30" s="668"/>
      <c r="BG30" s="668"/>
      <c r="BH30" s="668"/>
      <c r="BI30" s="668"/>
      <c r="BJ30" s="668"/>
      <c r="BK30" s="668"/>
      <c r="BL30" s="668"/>
      <c r="BM30" s="668"/>
      <c r="BN30" s="668"/>
      <c r="BO30" s="668"/>
      <c r="BP30" s="668"/>
      <c r="BQ30" s="668"/>
      <c r="BR30" s="668"/>
      <c r="BS30" s="668"/>
      <c r="BT30" s="669"/>
      <c r="BU30" s="483" t="s">
        <v>135</v>
      </c>
      <c r="BV30" s="665" t="s">
        <v>11</v>
      </c>
      <c r="BW30" s="668"/>
      <c r="BX30" s="668"/>
      <c r="BY30" s="668"/>
      <c r="BZ30" s="668"/>
      <c r="CA30" s="668"/>
      <c r="CB30" s="668"/>
      <c r="CC30" s="668"/>
      <c r="CD30" s="668"/>
      <c r="CE30" s="668"/>
      <c r="CF30" s="668"/>
      <c r="CG30" s="668"/>
      <c r="CH30" s="668"/>
      <c r="CI30" s="668"/>
      <c r="CJ30" s="668"/>
      <c r="CK30" s="669"/>
      <c r="CL30" s="483" t="s">
        <v>135</v>
      </c>
      <c r="CM30" s="665" t="s">
        <v>70</v>
      </c>
      <c r="CN30" s="668"/>
      <c r="CO30" s="668"/>
      <c r="CP30" s="668"/>
      <c r="CQ30" s="668"/>
      <c r="CR30" s="668"/>
      <c r="CS30" s="668"/>
      <c r="CT30" s="668"/>
      <c r="CU30" s="668"/>
      <c r="CV30" s="668"/>
      <c r="CW30" s="668"/>
      <c r="CX30" s="668"/>
      <c r="CY30" s="669"/>
      <c r="CZ30" s="483" t="s">
        <v>135</v>
      </c>
      <c r="DA30" s="664"/>
      <c r="DB30" s="664"/>
      <c r="DC30" s="670" t="s">
        <v>12</v>
      </c>
      <c r="DD30" s="666"/>
      <c r="DE30" s="666"/>
      <c r="DF30" s="666"/>
      <c r="DG30" s="666"/>
      <c r="DH30" s="666"/>
      <c r="DI30" s="666"/>
      <c r="DJ30" s="666"/>
      <c r="DK30" s="666"/>
      <c r="DL30" s="666"/>
      <c r="DM30" s="666"/>
      <c r="DN30" s="666"/>
      <c r="DO30" s="666"/>
      <c r="DP30" s="480" t="s">
        <v>41</v>
      </c>
      <c r="DQ30" s="665" t="s">
        <v>38</v>
      </c>
      <c r="DR30" s="666"/>
      <c r="DS30" s="666"/>
      <c r="DT30" s="666"/>
      <c r="DU30" s="666"/>
      <c r="DV30" s="666"/>
      <c r="DW30" s="666"/>
      <c r="DX30" s="666"/>
      <c r="DY30" s="666"/>
      <c r="DZ30" s="666"/>
      <c r="EA30" s="666"/>
      <c r="EB30" s="666"/>
      <c r="EC30" s="666"/>
      <c r="ED30" s="666"/>
      <c r="EE30" s="666"/>
      <c r="EF30" s="666"/>
      <c r="EG30" s="666"/>
      <c r="EH30" s="666"/>
      <c r="EI30" s="666"/>
      <c r="EJ30" s="666"/>
      <c r="EK30" s="666"/>
      <c r="EL30" s="666"/>
      <c r="EM30" s="666"/>
      <c r="EN30" s="666"/>
      <c r="EO30" s="666"/>
      <c r="EP30" s="480" t="s">
        <v>41</v>
      </c>
      <c r="EQ30" s="665" t="s">
        <v>56</v>
      </c>
      <c r="ER30" s="666"/>
      <c r="ES30" s="666"/>
      <c r="ET30" s="666"/>
      <c r="EU30" s="666"/>
      <c r="EV30" s="666"/>
      <c r="EW30" s="666"/>
      <c r="EX30" s="666"/>
      <c r="EY30" s="666"/>
      <c r="EZ30" s="666"/>
      <c r="FA30" s="666"/>
      <c r="FB30" s="666"/>
      <c r="FC30" s="666"/>
      <c r="FD30" s="666"/>
      <c r="FE30" s="666"/>
      <c r="FF30" s="480" t="s">
        <v>41</v>
      </c>
      <c r="FG30" s="665" t="s">
        <v>57</v>
      </c>
      <c r="FH30" s="666"/>
      <c r="FI30" s="666"/>
      <c r="FJ30" s="666"/>
      <c r="FK30" s="666"/>
      <c r="FL30" s="666"/>
      <c r="FM30" s="666"/>
      <c r="FN30" s="666"/>
      <c r="FO30" s="666"/>
      <c r="FP30" s="666"/>
      <c r="FQ30" s="666"/>
      <c r="FR30" s="666"/>
      <c r="FS30" s="666"/>
      <c r="FT30" s="666"/>
      <c r="FU30" s="666"/>
      <c r="FV30" s="666"/>
      <c r="FW30" s="480" t="s">
        <v>41</v>
      </c>
      <c r="FX30" s="665" t="s">
        <v>148</v>
      </c>
      <c r="FY30" s="666"/>
      <c r="FZ30" s="666"/>
      <c r="GA30" s="666"/>
      <c r="GB30" s="666"/>
      <c r="GC30" s="666"/>
      <c r="GD30" s="666"/>
      <c r="GE30" s="666"/>
      <c r="GF30" s="666"/>
      <c r="GG30" s="666"/>
      <c r="GH30" s="666"/>
      <c r="GI30" s="480" t="s">
        <v>41</v>
      </c>
      <c r="GJ30" s="490" t="s">
        <v>3</v>
      </c>
      <c r="GK30" s="491" t="s">
        <v>8</v>
      </c>
      <c r="GL30" s="492" t="s">
        <v>13</v>
      </c>
      <c r="GM30" s="493" t="s">
        <v>14</v>
      </c>
      <c r="HD30" s="49"/>
    </row>
    <row r="31" spans="1:195" ht="13.5" thickBot="1">
      <c r="A31" s="96">
        <v>1</v>
      </c>
      <c r="B31" s="97" t="s">
        <v>16</v>
      </c>
      <c r="C31" s="418">
        <v>4</v>
      </c>
      <c r="D31" s="164">
        <v>4</v>
      </c>
      <c r="E31" s="164">
        <v>4</v>
      </c>
      <c r="F31" s="164">
        <v>4</v>
      </c>
      <c r="G31" s="154">
        <v>4</v>
      </c>
      <c r="H31" s="154">
        <v>4</v>
      </c>
      <c r="I31" s="154">
        <v>4</v>
      </c>
      <c r="J31" s="153">
        <v>4</v>
      </c>
      <c r="K31" s="153"/>
      <c r="L31" s="153"/>
      <c r="M31" s="640">
        <v>3</v>
      </c>
      <c r="N31" s="640">
        <v>3</v>
      </c>
      <c r="O31" s="640">
        <v>4</v>
      </c>
      <c r="P31" s="640">
        <v>4</v>
      </c>
      <c r="Q31" s="640">
        <v>3</v>
      </c>
      <c r="R31" s="640">
        <v>4</v>
      </c>
      <c r="S31" s="640">
        <v>3</v>
      </c>
      <c r="T31" s="640">
        <v>3</v>
      </c>
      <c r="U31" s="640"/>
      <c r="V31" s="640"/>
      <c r="W31" s="640"/>
      <c r="X31" s="186"/>
      <c r="Y31" s="186"/>
      <c r="Z31" s="186"/>
      <c r="AA31" s="186"/>
      <c r="AB31" s="186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52">
        <f aca="true" t="shared" si="11" ref="AV31:AV55">AVERAGE(C31:AU31)</f>
        <v>3.6875</v>
      </c>
      <c r="AW31" s="51">
        <v>4</v>
      </c>
      <c r="AX31" s="50"/>
      <c r="AY31" s="153">
        <v>4</v>
      </c>
      <c r="AZ31" s="148">
        <v>4</v>
      </c>
      <c r="BA31" s="148">
        <v>4</v>
      </c>
      <c r="BB31" s="153">
        <v>4</v>
      </c>
      <c r="BC31" s="640">
        <v>4</v>
      </c>
      <c r="BD31" s="640"/>
      <c r="BE31" s="640"/>
      <c r="BF31" s="640"/>
      <c r="BG31" s="640"/>
      <c r="BH31" s="640"/>
      <c r="BI31" s="640"/>
      <c r="BJ31" s="220"/>
      <c r="BK31" s="220"/>
      <c r="BL31" s="220"/>
      <c r="BM31" s="220"/>
      <c r="BN31" s="153"/>
      <c r="BO31" s="153"/>
      <c r="BP31" s="153"/>
      <c r="BQ31" s="153"/>
      <c r="BR31" s="148"/>
      <c r="BS31" s="148"/>
      <c r="BT31" s="187"/>
      <c r="BU31" s="52">
        <f aca="true" t="shared" si="12" ref="BU31:BU55">AVERAGE(AW31:BT31)</f>
        <v>4</v>
      </c>
      <c r="BV31" s="409">
        <v>4</v>
      </c>
      <c r="BW31" s="412">
        <v>4</v>
      </c>
      <c r="BX31" s="412"/>
      <c r="BY31" s="512">
        <v>5</v>
      </c>
      <c r="BZ31" s="211">
        <v>3</v>
      </c>
      <c r="CA31" s="211"/>
      <c r="CB31" s="648">
        <v>5</v>
      </c>
      <c r="CC31" s="648">
        <v>3</v>
      </c>
      <c r="CD31" s="648"/>
      <c r="CE31" s="648"/>
      <c r="CF31" s="639"/>
      <c r="CG31" s="639"/>
      <c r="CH31" s="148"/>
      <c r="CI31" s="148"/>
      <c r="CJ31" s="148"/>
      <c r="CK31" s="221"/>
      <c r="CL31" s="52">
        <f aca="true" t="shared" si="13" ref="CL31:CL55">AVERAGE(BV31:CK31)</f>
        <v>4</v>
      </c>
      <c r="CM31" s="416">
        <v>0</v>
      </c>
      <c r="CN31" s="417"/>
      <c r="CO31" s="211"/>
      <c r="CP31" s="205"/>
      <c r="CQ31" s="422"/>
      <c r="CR31" s="422"/>
      <c r="CS31" s="422"/>
      <c r="CT31" s="148"/>
      <c r="CU31" s="148"/>
      <c r="CV31" s="148"/>
      <c r="CW31" s="148"/>
      <c r="CX31" s="148"/>
      <c r="CY31" s="187"/>
      <c r="CZ31" s="52">
        <f aca="true" t="shared" si="14" ref="CZ31:CZ55">AVERAGE(CM31:CY31)</f>
        <v>0</v>
      </c>
      <c r="DA31" s="96">
        <v>1</v>
      </c>
      <c r="DB31" s="97" t="s">
        <v>16</v>
      </c>
      <c r="DC31" s="191">
        <v>0</v>
      </c>
      <c r="DD31" s="648">
        <v>0</v>
      </c>
      <c r="DE31" s="648"/>
      <c r="DF31" s="640"/>
      <c r="DG31" s="640"/>
      <c r="DH31" s="640"/>
      <c r="DI31" s="153"/>
      <c r="DJ31" s="148"/>
      <c r="DK31" s="148"/>
      <c r="DL31" s="187"/>
      <c r="DM31" s="53"/>
      <c r="DN31" s="187"/>
      <c r="DO31" s="187"/>
      <c r="DP31" s="52">
        <f aca="true" t="shared" si="15" ref="DP31:DP55">AVERAGE(DC31:DO31)</f>
        <v>0</v>
      </c>
      <c r="DQ31" s="409">
        <v>4</v>
      </c>
      <c r="DR31" s="412">
        <v>4</v>
      </c>
      <c r="DS31" s="412">
        <v>5</v>
      </c>
      <c r="DT31" s="512">
        <v>5</v>
      </c>
      <c r="DU31" s="211"/>
      <c r="DV31" s="211"/>
      <c r="DW31" s="211"/>
      <c r="DX31" s="211"/>
      <c r="DY31" s="211"/>
      <c r="DZ31" s="211"/>
      <c r="EA31" s="153"/>
      <c r="EB31" s="186"/>
      <c r="EC31" s="153"/>
      <c r="ED31" s="148"/>
      <c r="EE31" s="148"/>
      <c r="EF31" s="148"/>
      <c r="EG31" s="148"/>
      <c r="EH31" s="148"/>
      <c r="EI31" s="148"/>
      <c r="EJ31" s="148"/>
      <c r="EK31" s="148"/>
      <c r="EL31" s="148"/>
      <c r="EM31" s="148"/>
      <c r="EN31" s="148"/>
      <c r="EO31" s="187"/>
      <c r="EP31" s="52">
        <f aca="true" t="shared" si="16" ref="EP31:EP55">AVERAGE(DQ31:EO31)</f>
        <v>4.5</v>
      </c>
      <c r="EQ31" s="409">
        <v>0</v>
      </c>
      <c r="ER31" s="204"/>
      <c r="ES31" s="205">
        <v>4</v>
      </c>
      <c r="ET31" s="205">
        <v>5</v>
      </c>
      <c r="EU31" s="205"/>
      <c r="EV31" s="647">
        <v>5</v>
      </c>
      <c r="EW31" s="647">
        <v>5</v>
      </c>
      <c r="EX31" s="639"/>
      <c r="EY31" s="639"/>
      <c r="EZ31" s="639"/>
      <c r="FA31" s="148"/>
      <c r="FB31" s="148"/>
      <c r="FC31" s="148"/>
      <c r="FD31" s="148"/>
      <c r="FE31" s="187"/>
      <c r="FF31" s="52">
        <f aca="true" t="shared" si="17" ref="FF31:FF55">AVERAGE(EQ31:FE31)</f>
        <v>3.8</v>
      </c>
      <c r="FG31" s="409">
        <v>5</v>
      </c>
      <c r="FH31" s="204">
        <v>2</v>
      </c>
      <c r="FI31" s="204"/>
      <c r="FJ31" s="204"/>
      <c r="FK31" s="205">
        <v>4</v>
      </c>
      <c r="FL31" s="205">
        <v>4</v>
      </c>
      <c r="FM31" s="205"/>
      <c r="FN31" s="205"/>
      <c r="FO31" s="205"/>
      <c r="FP31" s="647">
        <v>0</v>
      </c>
      <c r="FQ31" s="647"/>
      <c r="FR31" s="647"/>
      <c r="FS31" s="639"/>
      <c r="FT31" s="639"/>
      <c r="FU31" s="148"/>
      <c r="FV31" s="148"/>
      <c r="FW31" s="52">
        <f aca="true" t="shared" si="18" ref="FW31:FW55">AVERAGE(FG31:FV31)</f>
        <v>3</v>
      </c>
      <c r="FX31" s="622">
        <v>4</v>
      </c>
      <c r="FY31" s="648">
        <v>5</v>
      </c>
      <c r="FZ31" s="211"/>
      <c r="GA31" s="211"/>
      <c r="GB31" s="211"/>
      <c r="GC31" s="211"/>
      <c r="GD31" s="205"/>
      <c r="GE31" s="187"/>
      <c r="GF31" s="187"/>
      <c r="GG31" s="187"/>
      <c r="GH31" s="187"/>
      <c r="GI31" s="30">
        <f aca="true" t="shared" si="19" ref="GI31:GI55">AVERAGE(FX31:GC31)</f>
        <v>4.5</v>
      </c>
      <c r="GJ31" s="196">
        <f aca="true" t="shared" si="20" ref="GJ31:GJ50">SUM(FW31,FF31,EP31,DP31,CZ31,CL31,BU31,AV31)</f>
        <v>22.9875</v>
      </c>
      <c r="GK31" s="197">
        <f aca="true" t="shared" si="21" ref="GK31:GK55">GJ4+GJ31</f>
        <v>51.72400793650794</v>
      </c>
      <c r="GL31" s="31">
        <f aca="true" t="shared" si="22" ref="GL31:GL55">GK31/17</f>
        <v>3.0425887021475257</v>
      </c>
      <c r="GM31"/>
    </row>
    <row r="32" spans="1:195" ht="13.5" thickBot="1">
      <c r="A32" s="98">
        <v>2</v>
      </c>
      <c r="B32" s="99" t="s">
        <v>42</v>
      </c>
      <c r="C32" s="418">
        <v>0</v>
      </c>
      <c r="D32" s="191"/>
      <c r="E32" s="191"/>
      <c r="F32" s="191"/>
      <c r="G32" s="408">
        <v>4</v>
      </c>
      <c r="H32" s="408">
        <v>4</v>
      </c>
      <c r="I32" s="408">
        <v>3</v>
      </c>
      <c r="J32" s="151">
        <v>4</v>
      </c>
      <c r="K32" s="151">
        <v>4</v>
      </c>
      <c r="L32" s="151"/>
      <c r="M32" s="641">
        <v>4</v>
      </c>
      <c r="N32" s="641">
        <v>4</v>
      </c>
      <c r="O32" s="641">
        <v>4</v>
      </c>
      <c r="P32" s="641">
        <v>3</v>
      </c>
      <c r="Q32" s="641">
        <v>3</v>
      </c>
      <c r="R32" s="641">
        <v>3</v>
      </c>
      <c r="S32" s="641"/>
      <c r="T32" s="641"/>
      <c r="U32" s="641"/>
      <c r="V32" s="641"/>
      <c r="W32" s="641"/>
      <c r="X32" s="188"/>
      <c r="Y32" s="188"/>
      <c r="Z32" s="188"/>
      <c r="AA32" s="188"/>
      <c r="AB32" s="188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28">
        <f t="shared" si="11"/>
        <v>3.3333333333333335</v>
      </c>
      <c r="AW32" s="51">
        <v>0</v>
      </c>
      <c r="AX32" s="50"/>
      <c r="AY32" s="151">
        <v>4</v>
      </c>
      <c r="AZ32" s="149">
        <v>4</v>
      </c>
      <c r="BA32" s="149">
        <v>4</v>
      </c>
      <c r="BB32" s="151"/>
      <c r="BC32" s="641">
        <v>4</v>
      </c>
      <c r="BD32" s="641"/>
      <c r="BE32" s="641"/>
      <c r="BF32" s="641"/>
      <c r="BG32" s="641"/>
      <c r="BH32" s="641"/>
      <c r="BI32" s="641"/>
      <c r="BJ32" s="55"/>
      <c r="BK32" s="55"/>
      <c r="BL32" s="55"/>
      <c r="BM32" s="55"/>
      <c r="BN32" s="151"/>
      <c r="BO32" s="151"/>
      <c r="BP32" s="151"/>
      <c r="BQ32" s="151"/>
      <c r="BR32" s="149"/>
      <c r="BS32" s="149"/>
      <c r="BT32" s="190"/>
      <c r="BU32" s="28">
        <f>AVERAGE(AW32:BT32)</f>
        <v>3.2</v>
      </c>
      <c r="BV32" s="410">
        <v>4</v>
      </c>
      <c r="BW32" s="51"/>
      <c r="BX32" s="51"/>
      <c r="BY32" s="513">
        <v>4</v>
      </c>
      <c r="BZ32" s="151">
        <v>5</v>
      </c>
      <c r="CA32" s="149"/>
      <c r="CB32" s="638">
        <v>5</v>
      </c>
      <c r="CC32" s="638">
        <v>4</v>
      </c>
      <c r="CD32" s="638"/>
      <c r="CE32" s="638"/>
      <c r="CF32" s="638"/>
      <c r="CG32" s="638"/>
      <c r="CH32" s="149"/>
      <c r="CI32" s="149"/>
      <c r="CJ32" s="149"/>
      <c r="CK32" s="64"/>
      <c r="CL32" s="28">
        <f t="shared" si="13"/>
        <v>4.4</v>
      </c>
      <c r="CM32" s="416">
        <v>0</v>
      </c>
      <c r="CN32" s="164"/>
      <c r="CO32" s="151"/>
      <c r="CP32" s="149"/>
      <c r="CQ32" s="54"/>
      <c r="CR32" s="54"/>
      <c r="CS32" s="54"/>
      <c r="CT32" s="149"/>
      <c r="CU32" s="149"/>
      <c r="CV32" s="149"/>
      <c r="CW32" s="149"/>
      <c r="CX32" s="149"/>
      <c r="CY32" s="190"/>
      <c r="CZ32" s="28">
        <f t="shared" si="14"/>
        <v>0</v>
      </c>
      <c r="DA32" s="98">
        <v>2</v>
      </c>
      <c r="DB32" s="99" t="s">
        <v>42</v>
      </c>
      <c r="DC32" s="191">
        <v>0</v>
      </c>
      <c r="DD32" s="648">
        <v>5</v>
      </c>
      <c r="DE32" s="641">
        <v>4</v>
      </c>
      <c r="DF32" s="641"/>
      <c r="DG32" s="641"/>
      <c r="DH32" s="641"/>
      <c r="DI32" s="151"/>
      <c r="DJ32" s="149"/>
      <c r="DK32" s="149"/>
      <c r="DL32" s="190"/>
      <c r="DM32" s="54"/>
      <c r="DN32" s="190"/>
      <c r="DO32" s="190"/>
      <c r="DP32" s="28">
        <f t="shared" si="15"/>
        <v>3</v>
      </c>
      <c r="DQ32" s="410">
        <v>0</v>
      </c>
      <c r="DR32" s="51"/>
      <c r="DS32" s="51"/>
      <c r="DT32" s="513"/>
      <c r="DU32" s="151"/>
      <c r="DV32" s="149"/>
      <c r="DW32" s="151"/>
      <c r="DX32" s="151"/>
      <c r="DY32" s="151"/>
      <c r="DZ32" s="151"/>
      <c r="EA32" s="151"/>
      <c r="EB32" s="188"/>
      <c r="EC32" s="151"/>
      <c r="ED32" s="149"/>
      <c r="EE32" s="149"/>
      <c r="EF32" s="149"/>
      <c r="EG32" s="149"/>
      <c r="EH32" s="149"/>
      <c r="EI32" s="149"/>
      <c r="EJ32" s="149"/>
      <c r="EK32" s="149"/>
      <c r="EL32" s="149"/>
      <c r="EM32" s="149"/>
      <c r="EN32" s="149"/>
      <c r="EO32" s="190"/>
      <c r="EP32" s="28">
        <f t="shared" si="16"/>
        <v>0</v>
      </c>
      <c r="EQ32" s="410">
        <v>0</v>
      </c>
      <c r="ER32" s="63"/>
      <c r="ES32" s="149">
        <v>4</v>
      </c>
      <c r="ET32" s="149">
        <v>5</v>
      </c>
      <c r="EU32" s="149"/>
      <c r="EV32" s="638">
        <v>4</v>
      </c>
      <c r="EW32" s="638">
        <v>5</v>
      </c>
      <c r="EX32" s="638"/>
      <c r="EY32" s="638"/>
      <c r="EZ32" s="638"/>
      <c r="FA32" s="149"/>
      <c r="FB32" s="149"/>
      <c r="FC32" s="149"/>
      <c r="FD32" s="149"/>
      <c r="FE32" s="190"/>
      <c r="FF32" s="28">
        <f t="shared" si="17"/>
        <v>3.6</v>
      </c>
      <c r="FG32" s="410">
        <v>0</v>
      </c>
      <c r="FH32" s="63"/>
      <c r="FI32" s="63"/>
      <c r="FJ32" s="63"/>
      <c r="FK32" s="149">
        <v>3</v>
      </c>
      <c r="FL32" s="149">
        <v>3</v>
      </c>
      <c r="FM32" s="149">
        <v>3</v>
      </c>
      <c r="FN32" s="149">
        <v>5</v>
      </c>
      <c r="FO32" s="149"/>
      <c r="FP32" s="638">
        <v>5</v>
      </c>
      <c r="FQ32" s="638"/>
      <c r="FR32" s="638"/>
      <c r="FS32" s="638"/>
      <c r="FT32" s="638"/>
      <c r="FU32" s="149"/>
      <c r="FV32" s="149"/>
      <c r="FW32" s="28">
        <f t="shared" si="18"/>
        <v>3.1666666666666665</v>
      </c>
      <c r="FX32" s="622">
        <v>4</v>
      </c>
      <c r="FY32" s="648">
        <v>4</v>
      </c>
      <c r="FZ32" s="151">
        <v>4</v>
      </c>
      <c r="GA32" s="151"/>
      <c r="GB32" s="151"/>
      <c r="GC32" s="151"/>
      <c r="GD32" s="148"/>
      <c r="GE32" s="187"/>
      <c r="GF32" s="187"/>
      <c r="GG32" s="187"/>
      <c r="GH32" s="187"/>
      <c r="GI32" s="30">
        <f t="shared" si="19"/>
        <v>4</v>
      </c>
      <c r="GJ32" s="196">
        <f t="shared" si="20"/>
        <v>20.7</v>
      </c>
      <c r="GK32" s="197">
        <f t="shared" si="21"/>
        <v>54.13214285714285</v>
      </c>
      <c r="GL32" s="31">
        <f t="shared" si="22"/>
        <v>3.1842436974789914</v>
      </c>
      <c r="GM32"/>
    </row>
    <row r="33" spans="1:195" ht="13.5" thickBot="1">
      <c r="A33" s="98">
        <v>3</v>
      </c>
      <c r="B33" s="99" t="s">
        <v>18</v>
      </c>
      <c r="C33" s="418">
        <v>3</v>
      </c>
      <c r="D33" s="191">
        <v>2</v>
      </c>
      <c r="E33" s="191"/>
      <c r="F33" s="191"/>
      <c r="G33" s="408">
        <v>3</v>
      </c>
      <c r="H33" s="408">
        <v>3</v>
      </c>
      <c r="I33" s="408">
        <v>3</v>
      </c>
      <c r="J33" s="151">
        <v>3</v>
      </c>
      <c r="K33" s="151">
        <v>3</v>
      </c>
      <c r="L33" s="151"/>
      <c r="M33" s="641">
        <v>2</v>
      </c>
      <c r="N33" s="641">
        <v>3</v>
      </c>
      <c r="O33" s="641">
        <v>2</v>
      </c>
      <c r="P33" s="641">
        <v>2</v>
      </c>
      <c r="Q33" s="641">
        <v>3</v>
      </c>
      <c r="R33" s="641">
        <v>2</v>
      </c>
      <c r="S33" s="641"/>
      <c r="T33" s="641"/>
      <c r="U33" s="641"/>
      <c r="V33" s="641"/>
      <c r="W33" s="641"/>
      <c r="X33" s="188"/>
      <c r="Y33" s="188"/>
      <c r="Z33" s="188"/>
      <c r="AA33" s="188"/>
      <c r="AB33" s="188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28">
        <f t="shared" si="11"/>
        <v>2.6153846153846154</v>
      </c>
      <c r="AW33" s="51">
        <v>3</v>
      </c>
      <c r="AX33" s="50"/>
      <c r="AY33" s="151">
        <v>3</v>
      </c>
      <c r="AZ33" s="149">
        <v>3</v>
      </c>
      <c r="BA33" s="149">
        <v>4</v>
      </c>
      <c r="BB33" s="151"/>
      <c r="BC33" s="641">
        <v>3</v>
      </c>
      <c r="BD33" s="641"/>
      <c r="BE33" s="641"/>
      <c r="BF33" s="641"/>
      <c r="BG33" s="641"/>
      <c r="BH33" s="641"/>
      <c r="BI33" s="641"/>
      <c r="BJ33" s="55"/>
      <c r="BK33" s="55"/>
      <c r="BL33" s="55"/>
      <c r="BM33" s="55"/>
      <c r="BN33" s="151"/>
      <c r="BO33" s="151"/>
      <c r="BP33" s="151"/>
      <c r="BQ33" s="151"/>
      <c r="BR33" s="149"/>
      <c r="BS33" s="149"/>
      <c r="BT33" s="190"/>
      <c r="BU33" s="28">
        <f t="shared" si="12"/>
        <v>3.2</v>
      </c>
      <c r="BV33" s="410">
        <v>3</v>
      </c>
      <c r="BW33" s="51"/>
      <c r="BX33" s="51"/>
      <c r="BY33" s="513">
        <v>3</v>
      </c>
      <c r="BZ33" s="151">
        <v>3</v>
      </c>
      <c r="CA33" s="149"/>
      <c r="CB33" s="638">
        <v>0</v>
      </c>
      <c r="CC33" s="638"/>
      <c r="CD33" s="638"/>
      <c r="CE33" s="638"/>
      <c r="CF33" s="638"/>
      <c r="CG33" s="638"/>
      <c r="CH33" s="149"/>
      <c r="CI33" s="149"/>
      <c r="CJ33" s="149"/>
      <c r="CK33" s="64"/>
      <c r="CL33" s="28">
        <f t="shared" si="13"/>
        <v>2.25</v>
      </c>
      <c r="CM33" s="416">
        <v>0</v>
      </c>
      <c r="CN33" s="164"/>
      <c r="CO33" s="151"/>
      <c r="CP33" s="149"/>
      <c r="CQ33" s="54"/>
      <c r="CR33" s="54"/>
      <c r="CS33" s="54"/>
      <c r="CT33" s="149"/>
      <c r="CU33" s="149"/>
      <c r="CV33" s="149"/>
      <c r="CW33" s="149"/>
      <c r="CX33" s="149"/>
      <c r="CY33" s="190"/>
      <c r="CZ33" s="28">
        <f t="shared" si="14"/>
        <v>0</v>
      </c>
      <c r="DA33" s="98">
        <v>3</v>
      </c>
      <c r="DB33" s="99" t="s">
        <v>18</v>
      </c>
      <c r="DC33" s="191">
        <v>0</v>
      </c>
      <c r="DD33" s="648">
        <v>0</v>
      </c>
      <c r="DE33" s="641"/>
      <c r="DF33" s="641"/>
      <c r="DG33" s="641"/>
      <c r="DH33" s="641"/>
      <c r="DI33" s="151"/>
      <c r="DJ33" s="149"/>
      <c r="DK33" s="149"/>
      <c r="DL33" s="190"/>
      <c r="DM33" s="54"/>
      <c r="DN33" s="190"/>
      <c r="DO33" s="190"/>
      <c r="DP33" s="28">
        <f t="shared" si="15"/>
        <v>0</v>
      </c>
      <c r="DQ33" s="410">
        <v>4</v>
      </c>
      <c r="DR33" s="51">
        <v>4</v>
      </c>
      <c r="DS33" s="51">
        <v>4</v>
      </c>
      <c r="DT33" s="513">
        <v>4</v>
      </c>
      <c r="DU33" s="151"/>
      <c r="DV33" s="149"/>
      <c r="DW33" s="151"/>
      <c r="DX33" s="151"/>
      <c r="DY33" s="151"/>
      <c r="DZ33" s="151"/>
      <c r="EA33" s="151"/>
      <c r="EB33" s="188"/>
      <c r="EC33" s="151"/>
      <c r="ED33" s="149"/>
      <c r="EE33" s="149"/>
      <c r="EF33" s="149"/>
      <c r="EG33" s="149"/>
      <c r="EH33" s="149"/>
      <c r="EI33" s="149"/>
      <c r="EJ33" s="149"/>
      <c r="EK33" s="149"/>
      <c r="EL33" s="149"/>
      <c r="EM33" s="149"/>
      <c r="EN33" s="149"/>
      <c r="EO33" s="190"/>
      <c r="EP33" s="28">
        <f t="shared" si="16"/>
        <v>4</v>
      </c>
      <c r="EQ33" s="410">
        <v>0</v>
      </c>
      <c r="ER33" s="63"/>
      <c r="ES33" s="149">
        <v>4</v>
      </c>
      <c r="ET33" s="149"/>
      <c r="EU33" s="149"/>
      <c r="EV33" s="638">
        <v>3</v>
      </c>
      <c r="EW33" s="638">
        <v>4</v>
      </c>
      <c r="EX33" s="638"/>
      <c r="EY33" s="638"/>
      <c r="EZ33" s="638"/>
      <c r="FA33" s="149"/>
      <c r="FB33" s="149"/>
      <c r="FC33" s="149"/>
      <c r="FD33" s="149"/>
      <c r="FE33" s="190"/>
      <c r="FF33" s="28">
        <f t="shared" si="17"/>
        <v>2.75</v>
      </c>
      <c r="FG33" s="410">
        <v>3</v>
      </c>
      <c r="FH33" s="63">
        <v>3</v>
      </c>
      <c r="FI33" s="63"/>
      <c r="FJ33" s="63"/>
      <c r="FK33" s="149">
        <v>4</v>
      </c>
      <c r="FL33" s="149">
        <v>3</v>
      </c>
      <c r="FM33" s="149"/>
      <c r="FN33" s="149"/>
      <c r="FO33" s="149"/>
      <c r="FP33" s="638">
        <v>5</v>
      </c>
      <c r="FQ33" s="638">
        <v>5</v>
      </c>
      <c r="FR33" s="638"/>
      <c r="FS33" s="638"/>
      <c r="FT33" s="638"/>
      <c r="FU33" s="149"/>
      <c r="FV33" s="149"/>
      <c r="FW33" s="28">
        <f t="shared" si="18"/>
        <v>3.8333333333333335</v>
      </c>
      <c r="FX33" s="622">
        <v>4</v>
      </c>
      <c r="FY33" s="648"/>
      <c r="FZ33" s="151"/>
      <c r="GA33" s="151"/>
      <c r="GB33" s="151"/>
      <c r="GC33" s="151"/>
      <c r="GD33" s="148"/>
      <c r="GE33" s="187"/>
      <c r="GF33" s="187"/>
      <c r="GG33" s="187"/>
      <c r="GH33" s="187"/>
      <c r="GI33" s="30">
        <f t="shared" si="19"/>
        <v>4</v>
      </c>
      <c r="GJ33" s="196">
        <f t="shared" si="20"/>
        <v>18.64871794871795</v>
      </c>
      <c r="GK33" s="197">
        <f t="shared" si="21"/>
        <v>44.245579420579425</v>
      </c>
      <c r="GL33" s="31">
        <f t="shared" si="22"/>
        <v>2.602681142387025</v>
      </c>
      <c r="GM33"/>
    </row>
    <row r="34" spans="1:195" ht="13.5" thickBot="1">
      <c r="A34" s="98">
        <v>4</v>
      </c>
      <c r="B34" s="99" t="s">
        <v>19</v>
      </c>
      <c r="C34" s="418">
        <v>0</v>
      </c>
      <c r="D34" s="191"/>
      <c r="E34" s="191"/>
      <c r="F34" s="191"/>
      <c r="G34" s="408">
        <v>4</v>
      </c>
      <c r="H34" s="408">
        <v>4</v>
      </c>
      <c r="I34" s="408">
        <v>4</v>
      </c>
      <c r="J34" s="151"/>
      <c r="K34" s="151"/>
      <c r="L34" s="151"/>
      <c r="M34" s="641">
        <v>3</v>
      </c>
      <c r="N34" s="641">
        <v>4</v>
      </c>
      <c r="O34" s="641">
        <v>4</v>
      </c>
      <c r="P34" s="641">
        <v>4</v>
      </c>
      <c r="Q34" s="641">
        <v>3</v>
      </c>
      <c r="R34" s="641">
        <v>4</v>
      </c>
      <c r="S34" s="641">
        <v>4</v>
      </c>
      <c r="T34" s="641"/>
      <c r="U34" s="641"/>
      <c r="V34" s="641"/>
      <c r="W34" s="641"/>
      <c r="X34" s="188"/>
      <c r="Y34" s="188"/>
      <c r="Z34" s="188"/>
      <c r="AA34" s="188"/>
      <c r="AB34" s="188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28">
        <f t="shared" si="11"/>
        <v>3.4545454545454546</v>
      </c>
      <c r="AW34" s="51">
        <v>0</v>
      </c>
      <c r="AX34" s="50"/>
      <c r="AY34" s="151">
        <v>4</v>
      </c>
      <c r="AZ34" s="149">
        <v>4</v>
      </c>
      <c r="BA34" s="149">
        <v>4</v>
      </c>
      <c r="BB34" s="151"/>
      <c r="BC34" s="641">
        <v>4</v>
      </c>
      <c r="BD34" s="641"/>
      <c r="BE34" s="641"/>
      <c r="BF34" s="641"/>
      <c r="BG34" s="641"/>
      <c r="BH34" s="641"/>
      <c r="BI34" s="641"/>
      <c r="BJ34" s="55"/>
      <c r="BK34" s="55"/>
      <c r="BL34" s="55"/>
      <c r="BM34" s="55"/>
      <c r="BN34" s="151"/>
      <c r="BO34" s="151"/>
      <c r="BP34" s="151"/>
      <c r="BQ34" s="151"/>
      <c r="BR34" s="149"/>
      <c r="BS34" s="149"/>
      <c r="BT34" s="190"/>
      <c r="BU34" s="28">
        <f t="shared" si="12"/>
        <v>3.2</v>
      </c>
      <c r="BV34" s="410">
        <v>0</v>
      </c>
      <c r="BW34" s="51"/>
      <c r="BX34" s="51"/>
      <c r="BY34" s="513">
        <v>4</v>
      </c>
      <c r="BZ34" s="151">
        <v>4</v>
      </c>
      <c r="CA34" s="149"/>
      <c r="CB34" s="638">
        <v>3</v>
      </c>
      <c r="CC34" s="638"/>
      <c r="CD34" s="638"/>
      <c r="CE34" s="638"/>
      <c r="CF34" s="638"/>
      <c r="CG34" s="638"/>
      <c r="CH34" s="149"/>
      <c r="CI34" s="149"/>
      <c r="CJ34" s="149"/>
      <c r="CK34" s="64"/>
      <c r="CL34" s="28">
        <f t="shared" si="13"/>
        <v>2.75</v>
      </c>
      <c r="CM34" s="416">
        <v>0</v>
      </c>
      <c r="CN34" s="164"/>
      <c r="CO34" s="151"/>
      <c r="CP34" s="149"/>
      <c r="CQ34" s="54"/>
      <c r="CR34" s="54"/>
      <c r="CS34" s="54"/>
      <c r="CT34" s="149"/>
      <c r="CU34" s="149"/>
      <c r="CV34" s="149"/>
      <c r="CW34" s="149"/>
      <c r="CX34" s="149"/>
      <c r="CY34" s="190"/>
      <c r="CZ34" s="28">
        <f t="shared" si="14"/>
        <v>0</v>
      </c>
      <c r="DA34" s="98">
        <v>4</v>
      </c>
      <c r="DB34" s="99" t="s">
        <v>19</v>
      </c>
      <c r="DC34" s="191">
        <v>0</v>
      </c>
      <c r="DD34" s="648">
        <v>5</v>
      </c>
      <c r="DE34" s="641">
        <v>4</v>
      </c>
      <c r="DF34" s="641"/>
      <c r="DG34" s="641"/>
      <c r="DH34" s="641"/>
      <c r="DI34" s="151"/>
      <c r="DJ34" s="149"/>
      <c r="DK34" s="149"/>
      <c r="DL34" s="190"/>
      <c r="DM34" s="54"/>
      <c r="DN34" s="190"/>
      <c r="DO34" s="190"/>
      <c r="DP34" s="28">
        <f t="shared" si="15"/>
        <v>3</v>
      </c>
      <c r="DQ34" s="410">
        <v>0</v>
      </c>
      <c r="DR34" s="51"/>
      <c r="DS34" s="51"/>
      <c r="DT34" s="513"/>
      <c r="DU34" s="151"/>
      <c r="DV34" s="149"/>
      <c r="DW34" s="151"/>
      <c r="DX34" s="151"/>
      <c r="DY34" s="151"/>
      <c r="DZ34" s="151"/>
      <c r="EA34" s="151"/>
      <c r="EB34" s="188"/>
      <c r="EC34" s="151"/>
      <c r="ED34" s="149"/>
      <c r="EE34" s="149"/>
      <c r="EF34" s="149"/>
      <c r="EG34" s="149"/>
      <c r="EH34" s="149"/>
      <c r="EI34" s="149"/>
      <c r="EJ34" s="149"/>
      <c r="EK34" s="149"/>
      <c r="EL34" s="149"/>
      <c r="EM34" s="149"/>
      <c r="EN34" s="149"/>
      <c r="EO34" s="190"/>
      <c r="EP34" s="28">
        <f t="shared" si="16"/>
        <v>0</v>
      </c>
      <c r="EQ34" s="410">
        <v>0</v>
      </c>
      <c r="ER34" s="63"/>
      <c r="ES34" s="149">
        <v>5</v>
      </c>
      <c r="ET34" s="149">
        <v>5</v>
      </c>
      <c r="EU34" s="149"/>
      <c r="EV34" s="638">
        <v>5</v>
      </c>
      <c r="EW34" s="638">
        <v>5</v>
      </c>
      <c r="EX34" s="638">
        <v>4</v>
      </c>
      <c r="EY34" s="638"/>
      <c r="EZ34" s="638"/>
      <c r="FA34" s="149"/>
      <c r="FB34" s="149"/>
      <c r="FC34" s="149"/>
      <c r="FD34" s="149"/>
      <c r="FE34" s="190"/>
      <c r="FF34" s="28">
        <f t="shared" si="17"/>
        <v>4</v>
      </c>
      <c r="FG34" s="410">
        <v>0</v>
      </c>
      <c r="FH34" s="63"/>
      <c r="FI34" s="63"/>
      <c r="FJ34" s="63"/>
      <c r="FK34" s="149">
        <v>4</v>
      </c>
      <c r="FL34" s="149">
        <v>4</v>
      </c>
      <c r="FM34" s="149">
        <v>4</v>
      </c>
      <c r="FN34" s="149"/>
      <c r="FO34" s="149"/>
      <c r="FP34" s="638">
        <v>5</v>
      </c>
      <c r="FQ34" s="638"/>
      <c r="FR34" s="638"/>
      <c r="FS34" s="638"/>
      <c r="FT34" s="638"/>
      <c r="FU34" s="149"/>
      <c r="FV34" s="149"/>
      <c r="FW34" s="28">
        <f t="shared" si="18"/>
        <v>3.4</v>
      </c>
      <c r="FX34" s="622">
        <v>4</v>
      </c>
      <c r="FY34" s="648">
        <v>5</v>
      </c>
      <c r="FZ34" s="151"/>
      <c r="GA34" s="151"/>
      <c r="GB34" s="151"/>
      <c r="GC34" s="151"/>
      <c r="GD34" s="148"/>
      <c r="GE34" s="187"/>
      <c r="GF34" s="187"/>
      <c r="GG34" s="187"/>
      <c r="GH34" s="187"/>
      <c r="GI34" s="30">
        <f t="shared" si="19"/>
        <v>4.5</v>
      </c>
      <c r="GJ34" s="196">
        <f t="shared" si="20"/>
        <v>19.804545454545455</v>
      </c>
      <c r="GK34" s="197">
        <f t="shared" si="21"/>
        <v>48.62954545454545</v>
      </c>
      <c r="GL34" s="31">
        <f t="shared" si="22"/>
        <v>2.860561497326203</v>
      </c>
      <c r="GM34"/>
    </row>
    <row r="35" spans="1:195" ht="13.5" thickBot="1">
      <c r="A35" s="100">
        <v>5</v>
      </c>
      <c r="B35" s="99" t="s">
        <v>20</v>
      </c>
      <c r="C35" s="418">
        <v>4</v>
      </c>
      <c r="D35" s="191">
        <v>4</v>
      </c>
      <c r="E35" s="191">
        <v>4</v>
      </c>
      <c r="F35" s="191"/>
      <c r="G35" s="408">
        <v>4</v>
      </c>
      <c r="H35" s="408">
        <v>3</v>
      </c>
      <c r="I35" s="408">
        <v>4</v>
      </c>
      <c r="J35" s="151">
        <v>4</v>
      </c>
      <c r="K35" s="151"/>
      <c r="L35" s="151"/>
      <c r="M35" s="641">
        <v>4</v>
      </c>
      <c r="N35" s="641">
        <v>4</v>
      </c>
      <c r="O35" s="641">
        <v>4</v>
      </c>
      <c r="P35" s="641">
        <v>3</v>
      </c>
      <c r="Q35" s="641">
        <v>4</v>
      </c>
      <c r="R35" s="641">
        <v>3</v>
      </c>
      <c r="S35" s="641">
        <v>3</v>
      </c>
      <c r="T35" s="641"/>
      <c r="U35" s="641"/>
      <c r="V35" s="641"/>
      <c r="W35" s="641"/>
      <c r="X35" s="188"/>
      <c r="Y35" s="188"/>
      <c r="Z35" s="188"/>
      <c r="AA35" s="188"/>
      <c r="AB35" s="188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90"/>
      <c r="AV35" s="28">
        <f t="shared" si="11"/>
        <v>3.7142857142857144</v>
      </c>
      <c r="AW35" s="51">
        <v>4</v>
      </c>
      <c r="AX35" s="50"/>
      <c r="AY35" s="151"/>
      <c r="AZ35" s="149"/>
      <c r="BA35" s="149">
        <v>4</v>
      </c>
      <c r="BB35" s="151"/>
      <c r="BC35" s="641">
        <v>0</v>
      </c>
      <c r="BD35" s="641"/>
      <c r="BE35" s="641"/>
      <c r="BF35" s="641"/>
      <c r="BG35" s="641"/>
      <c r="BH35" s="641"/>
      <c r="BI35" s="641"/>
      <c r="BJ35" s="55"/>
      <c r="BK35" s="55"/>
      <c r="BL35" s="55"/>
      <c r="BM35" s="55"/>
      <c r="BN35" s="151"/>
      <c r="BO35" s="151"/>
      <c r="BP35" s="151"/>
      <c r="BQ35" s="151"/>
      <c r="BR35" s="149"/>
      <c r="BS35" s="149"/>
      <c r="BT35" s="190"/>
      <c r="BU35" s="28">
        <f t="shared" si="12"/>
        <v>2.6666666666666665</v>
      </c>
      <c r="BV35" s="410">
        <v>5</v>
      </c>
      <c r="BW35" s="51">
        <v>5</v>
      </c>
      <c r="BX35" s="51"/>
      <c r="BY35" s="513"/>
      <c r="BZ35" s="151">
        <v>4</v>
      </c>
      <c r="CA35" s="149"/>
      <c r="CB35" s="638">
        <v>4</v>
      </c>
      <c r="CC35" s="638"/>
      <c r="CD35" s="638"/>
      <c r="CE35" s="638"/>
      <c r="CF35" s="638"/>
      <c r="CG35" s="638"/>
      <c r="CH35" s="149"/>
      <c r="CI35" s="149"/>
      <c r="CJ35" s="149"/>
      <c r="CK35" s="64"/>
      <c r="CL35" s="28">
        <f t="shared" si="13"/>
        <v>4.5</v>
      </c>
      <c r="CM35" s="416">
        <v>0</v>
      </c>
      <c r="CN35" s="164"/>
      <c r="CO35" s="151"/>
      <c r="CP35" s="149"/>
      <c r="CQ35" s="54"/>
      <c r="CR35" s="54"/>
      <c r="CS35" s="54"/>
      <c r="CT35" s="149"/>
      <c r="CU35" s="149"/>
      <c r="CV35" s="149"/>
      <c r="CW35" s="149"/>
      <c r="CX35" s="149"/>
      <c r="CY35" s="190"/>
      <c r="CZ35" s="28">
        <f t="shared" si="14"/>
        <v>0</v>
      </c>
      <c r="DA35" s="100">
        <v>5</v>
      </c>
      <c r="DB35" s="99" t="s">
        <v>20</v>
      </c>
      <c r="DC35" s="191">
        <v>0</v>
      </c>
      <c r="DD35" s="648">
        <v>0</v>
      </c>
      <c r="DE35" s="641"/>
      <c r="DF35" s="641"/>
      <c r="DG35" s="641"/>
      <c r="DH35" s="641"/>
      <c r="DI35" s="151"/>
      <c r="DJ35" s="149"/>
      <c r="DK35" s="149"/>
      <c r="DL35" s="190"/>
      <c r="DM35" s="54"/>
      <c r="DN35" s="190"/>
      <c r="DO35" s="190"/>
      <c r="DP35" s="28">
        <f t="shared" si="15"/>
        <v>0</v>
      </c>
      <c r="DQ35" s="410">
        <v>4</v>
      </c>
      <c r="DR35" s="51">
        <v>4</v>
      </c>
      <c r="DS35" s="51">
        <v>5</v>
      </c>
      <c r="DT35" s="513">
        <v>4</v>
      </c>
      <c r="DU35" s="151">
        <v>4</v>
      </c>
      <c r="DV35" s="149"/>
      <c r="DW35" s="151"/>
      <c r="DX35" s="151"/>
      <c r="DY35" s="151"/>
      <c r="DZ35" s="151"/>
      <c r="EA35" s="151"/>
      <c r="EB35" s="188"/>
      <c r="EC35" s="151"/>
      <c r="ED35" s="149"/>
      <c r="EE35" s="149"/>
      <c r="EF35" s="149"/>
      <c r="EG35" s="149"/>
      <c r="EH35" s="149"/>
      <c r="EI35" s="149"/>
      <c r="EJ35" s="149"/>
      <c r="EK35" s="149"/>
      <c r="EL35" s="149"/>
      <c r="EM35" s="149"/>
      <c r="EN35" s="149"/>
      <c r="EO35" s="190"/>
      <c r="EP35" s="28">
        <f t="shared" si="16"/>
        <v>4.2</v>
      </c>
      <c r="EQ35" s="410">
        <v>0</v>
      </c>
      <c r="ER35" s="63"/>
      <c r="ES35" s="149">
        <v>4</v>
      </c>
      <c r="ET35" s="149"/>
      <c r="EU35" s="149"/>
      <c r="EV35" s="638">
        <v>4</v>
      </c>
      <c r="EW35" s="638">
        <v>4</v>
      </c>
      <c r="EX35" s="638"/>
      <c r="EY35" s="638"/>
      <c r="EZ35" s="638"/>
      <c r="FA35" s="149"/>
      <c r="FB35" s="149"/>
      <c r="FC35" s="149"/>
      <c r="FD35" s="149"/>
      <c r="FE35" s="190"/>
      <c r="FF35" s="28">
        <f t="shared" si="17"/>
        <v>3</v>
      </c>
      <c r="FG35" s="410">
        <v>3</v>
      </c>
      <c r="FH35" s="63">
        <v>2</v>
      </c>
      <c r="FI35" s="63"/>
      <c r="FJ35" s="63"/>
      <c r="FK35" s="149">
        <v>3</v>
      </c>
      <c r="FL35" s="149">
        <v>3</v>
      </c>
      <c r="FM35" s="149"/>
      <c r="FN35" s="149"/>
      <c r="FO35" s="149"/>
      <c r="FP35" s="638">
        <v>5</v>
      </c>
      <c r="FQ35" s="638">
        <v>4</v>
      </c>
      <c r="FR35" s="638"/>
      <c r="FS35" s="638"/>
      <c r="FT35" s="638"/>
      <c r="FU35" s="149"/>
      <c r="FV35" s="149"/>
      <c r="FW35" s="28">
        <f t="shared" si="18"/>
        <v>3.3333333333333335</v>
      </c>
      <c r="FX35" s="622">
        <v>4</v>
      </c>
      <c r="FY35" s="648">
        <v>5</v>
      </c>
      <c r="FZ35" s="151">
        <v>5</v>
      </c>
      <c r="GA35" s="151"/>
      <c r="GB35" s="151"/>
      <c r="GC35" s="151"/>
      <c r="GD35" s="148"/>
      <c r="GE35" s="187"/>
      <c r="GF35" s="187"/>
      <c r="GG35" s="187"/>
      <c r="GH35" s="187"/>
      <c r="GI35" s="30">
        <f t="shared" si="19"/>
        <v>4.666666666666667</v>
      </c>
      <c r="GJ35" s="196">
        <f t="shared" si="20"/>
        <v>21.414285714285718</v>
      </c>
      <c r="GK35" s="197">
        <f t="shared" si="21"/>
        <v>49.46904761904762</v>
      </c>
      <c r="GL35" s="31">
        <f t="shared" si="22"/>
        <v>2.9099439775910367</v>
      </c>
      <c r="GM35"/>
    </row>
    <row r="36" spans="1:195" ht="13.5" thickBot="1">
      <c r="A36" s="98">
        <v>6</v>
      </c>
      <c r="B36" s="99" t="s">
        <v>43</v>
      </c>
      <c r="C36" s="418">
        <v>4</v>
      </c>
      <c r="D36" s="191">
        <v>4</v>
      </c>
      <c r="E36" s="191">
        <v>4</v>
      </c>
      <c r="F36" s="191"/>
      <c r="G36" s="408">
        <v>4</v>
      </c>
      <c r="H36" s="408">
        <v>4</v>
      </c>
      <c r="I36" s="408">
        <v>4</v>
      </c>
      <c r="J36" s="151">
        <v>4</v>
      </c>
      <c r="K36" s="151">
        <v>4</v>
      </c>
      <c r="L36" s="151"/>
      <c r="M36" s="641">
        <v>4</v>
      </c>
      <c r="N36" s="641">
        <v>4</v>
      </c>
      <c r="O36" s="641">
        <v>4</v>
      </c>
      <c r="P36" s="641">
        <v>4</v>
      </c>
      <c r="Q36" s="641">
        <v>3</v>
      </c>
      <c r="R36" s="641">
        <v>3</v>
      </c>
      <c r="S36" s="641">
        <v>4</v>
      </c>
      <c r="T36" s="641"/>
      <c r="U36" s="641"/>
      <c r="V36" s="641"/>
      <c r="W36" s="641"/>
      <c r="X36" s="188"/>
      <c r="Y36" s="188"/>
      <c r="Z36" s="188"/>
      <c r="AA36" s="188"/>
      <c r="AB36" s="188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28">
        <f t="shared" si="11"/>
        <v>3.8666666666666667</v>
      </c>
      <c r="AW36" s="51">
        <v>5</v>
      </c>
      <c r="AX36" s="50">
        <v>4</v>
      </c>
      <c r="AY36" s="151">
        <v>4</v>
      </c>
      <c r="AZ36" s="149"/>
      <c r="BA36" s="149"/>
      <c r="BB36" s="151"/>
      <c r="BC36" s="641">
        <v>4</v>
      </c>
      <c r="BD36" s="641"/>
      <c r="BE36" s="641"/>
      <c r="BF36" s="641"/>
      <c r="BG36" s="641"/>
      <c r="BH36" s="641"/>
      <c r="BI36" s="641"/>
      <c r="BJ36" s="55"/>
      <c r="BK36" s="55"/>
      <c r="BL36" s="55"/>
      <c r="BM36" s="55"/>
      <c r="BN36" s="151"/>
      <c r="BO36" s="151"/>
      <c r="BP36" s="151"/>
      <c r="BQ36" s="151"/>
      <c r="BR36" s="149"/>
      <c r="BS36" s="149"/>
      <c r="BT36" s="190"/>
      <c r="BU36" s="28">
        <f t="shared" si="12"/>
        <v>4.25</v>
      </c>
      <c r="BV36" s="410">
        <v>3</v>
      </c>
      <c r="BW36" s="51">
        <v>4</v>
      </c>
      <c r="BX36" s="51"/>
      <c r="BY36" s="513">
        <v>4</v>
      </c>
      <c r="BZ36" s="151">
        <v>3</v>
      </c>
      <c r="CA36" s="149"/>
      <c r="CB36" s="638">
        <v>3</v>
      </c>
      <c r="CC36" s="638">
        <v>5</v>
      </c>
      <c r="CD36" s="638"/>
      <c r="CE36" s="638"/>
      <c r="CF36" s="638"/>
      <c r="CG36" s="638"/>
      <c r="CH36" s="149"/>
      <c r="CI36" s="149"/>
      <c r="CJ36" s="149"/>
      <c r="CK36" s="64"/>
      <c r="CL36" s="28">
        <f t="shared" si="13"/>
        <v>3.6666666666666665</v>
      </c>
      <c r="CM36" s="416">
        <v>0</v>
      </c>
      <c r="CN36" s="164"/>
      <c r="CO36" s="151"/>
      <c r="CP36" s="149"/>
      <c r="CQ36" s="54"/>
      <c r="CR36" s="54"/>
      <c r="CS36" s="54"/>
      <c r="CT36" s="149"/>
      <c r="CU36" s="149"/>
      <c r="CV36" s="149"/>
      <c r="CW36" s="149"/>
      <c r="CX36" s="149"/>
      <c r="CY36" s="190"/>
      <c r="CZ36" s="28">
        <f t="shared" si="14"/>
        <v>0</v>
      </c>
      <c r="DA36" s="98">
        <v>6</v>
      </c>
      <c r="DB36" s="99" t="s">
        <v>43</v>
      </c>
      <c r="DC36" s="191">
        <v>4</v>
      </c>
      <c r="DD36" s="648">
        <v>4</v>
      </c>
      <c r="DE36" s="641">
        <v>5</v>
      </c>
      <c r="DF36" s="641">
        <v>4</v>
      </c>
      <c r="DG36" s="641"/>
      <c r="DH36" s="641"/>
      <c r="DI36" s="151"/>
      <c r="DJ36" s="149"/>
      <c r="DK36" s="149"/>
      <c r="DL36" s="190"/>
      <c r="DM36" s="54"/>
      <c r="DN36" s="190"/>
      <c r="DO36" s="190"/>
      <c r="DP36" s="28">
        <f t="shared" si="15"/>
        <v>4.25</v>
      </c>
      <c r="DQ36" s="410">
        <v>5</v>
      </c>
      <c r="DR36" s="51">
        <v>5</v>
      </c>
      <c r="DS36" s="51">
        <v>5</v>
      </c>
      <c r="DT36" s="513">
        <v>4</v>
      </c>
      <c r="DU36" s="151">
        <v>5</v>
      </c>
      <c r="DV36" s="149">
        <v>5</v>
      </c>
      <c r="DW36" s="151">
        <v>4</v>
      </c>
      <c r="DX36" s="151"/>
      <c r="DY36" s="151"/>
      <c r="DZ36" s="151"/>
      <c r="EA36" s="151"/>
      <c r="EB36" s="188"/>
      <c r="EC36" s="151"/>
      <c r="ED36" s="149"/>
      <c r="EE36" s="149"/>
      <c r="EF36" s="149"/>
      <c r="EG36" s="149"/>
      <c r="EH36" s="149"/>
      <c r="EI36" s="149"/>
      <c r="EJ36" s="149"/>
      <c r="EK36" s="149"/>
      <c r="EL36" s="149"/>
      <c r="EM36" s="149"/>
      <c r="EN36" s="149"/>
      <c r="EO36" s="190"/>
      <c r="EP36" s="28">
        <f t="shared" si="16"/>
        <v>4.714285714285714</v>
      </c>
      <c r="EQ36" s="410">
        <v>5</v>
      </c>
      <c r="ER36" s="63"/>
      <c r="ES36" s="149"/>
      <c r="ET36" s="149"/>
      <c r="EU36" s="149"/>
      <c r="EV36" s="638">
        <v>5</v>
      </c>
      <c r="EW36" s="638">
        <v>4</v>
      </c>
      <c r="EX36" s="638">
        <v>5</v>
      </c>
      <c r="EY36" s="638"/>
      <c r="EZ36" s="638"/>
      <c r="FA36" s="149"/>
      <c r="FB36" s="149"/>
      <c r="FC36" s="149"/>
      <c r="FD36" s="149"/>
      <c r="FE36" s="190"/>
      <c r="FF36" s="28">
        <f t="shared" si="17"/>
        <v>4.75</v>
      </c>
      <c r="FG36" s="410">
        <v>0</v>
      </c>
      <c r="FH36" s="63"/>
      <c r="FI36" s="63"/>
      <c r="FJ36" s="63"/>
      <c r="FK36" s="149">
        <v>3</v>
      </c>
      <c r="FL36" s="149">
        <v>3</v>
      </c>
      <c r="FM36" s="149">
        <v>3</v>
      </c>
      <c r="FN36" s="149"/>
      <c r="FO36" s="149"/>
      <c r="FP36" s="638">
        <v>5</v>
      </c>
      <c r="FQ36" s="638">
        <v>4</v>
      </c>
      <c r="FR36" s="638"/>
      <c r="FS36" s="638"/>
      <c r="FT36" s="638"/>
      <c r="FU36" s="149"/>
      <c r="FV36" s="149"/>
      <c r="FW36" s="28">
        <f t="shared" si="18"/>
        <v>3</v>
      </c>
      <c r="FX36" s="622">
        <v>4</v>
      </c>
      <c r="FY36" s="648">
        <v>5</v>
      </c>
      <c r="FZ36" s="151">
        <v>4</v>
      </c>
      <c r="GA36" s="151"/>
      <c r="GB36" s="151"/>
      <c r="GC36" s="151"/>
      <c r="GD36" s="148"/>
      <c r="GE36" s="187"/>
      <c r="GF36" s="187"/>
      <c r="GG36" s="187"/>
      <c r="GH36" s="187"/>
      <c r="GI36" s="30">
        <f t="shared" si="19"/>
        <v>4.333333333333333</v>
      </c>
      <c r="GJ36" s="196">
        <f t="shared" si="20"/>
        <v>28.49761904761905</v>
      </c>
      <c r="GK36" s="197">
        <f t="shared" si="21"/>
        <v>59.723917748917756</v>
      </c>
      <c r="GL36" s="31">
        <f t="shared" si="22"/>
        <v>3.51317163228928</v>
      </c>
      <c r="GM36"/>
    </row>
    <row r="37" spans="1:195" ht="13.5" thickBot="1">
      <c r="A37" s="98">
        <v>7</v>
      </c>
      <c r="B37" s="99" t="s">
        <v>44</v>
      </c>
      <c r="C37" s="418">
        <v>4</v>
      </c>
      <c r="D37" s="191">
        <v>4</v>
      </c>
      <c r="E37" s="191">
        <v>4</v>
      </c>
      <c r="F37" s="191"/>
      <c r="G37" s="408">
        <v>4</v>
      </c>
      <c r="H37" s="408">
        <v>3</v>
      </c>
      <c r="I37" s="408">
        <v>4</v>
      </c>
      <c r="J37" s="151">
        <v>3</v>
      </c>
      <c r="K37" s="151"/>
      <c r="L37" s="151"/>
      <c r="M37" s="641">
        <v>3</v>
      </c>
      <c r="N37" s="641">
        <v>3</v>
      </c>
      <c r="O37" s="641">
        <v>2</v>
      </c>
      <c r="P37" s="641">
        <v>2</v>
      </c>
      <c r="Q37" s="641">
        <v>2</v>
      </c>
      <c r="R37" s="641"/>
      <c r="S37" s="641"/>
      <c r="T37" s="641"/>
      <c r="U37" s="641"/>
      <c r="V37" s="641"/>
      <c r="W37" s="641"/>
      <c r="X37" s="188"/>
      <c r="Y37" s="188"/>
      <c r="Z37" s="188"/>
      <c r="AA37" s="188"/>
      <c r="AB37" s="188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28">
        <f t="shared" si="11"/>
        <v>3.1666666666666665</v>
      </c>
      <c r="AW37" s="51">
        <v>4</v>
      </c>
      <c r="AX37" s="50"/>
      <c r="AY37" s="151">
        <v>4</v>
      </c>
      <c r="AZ37" s="149">
        <v>4</v>
      </c>
      <c r="BA37" s="149"/>
      <c r="BB37" s="151"/>
      <c r="BC37" s="641">
        <v>4</v>
      </c>
      <c r="BD37" s="641"/>
      <c r="BE37" s="641"/>
      <c r="BF37" s="641"/>
      <c r="BG37" s="641"/>
      <c r="BH37" s="641"/>
      <c r="BI37" s="641"/>
      <c r="BJ37" s="55"/>
      <c r="BK37" s="55"/>
      <c r="BL37" s="55"/>
      <c r="BM37" s="55"/>
      <c r="BN37" s="151"/>
      <c r="BO37" s="151"/>
      <c r="BP37" s="151"/>
      <c r="BQ37" s="151"/>
      <c r="BR37" s="149"/>
      <c r="BS37" s="149"/>
      <c r="BT37" s="190"/>
      <c r="BU37" s="28">
        <f t="shared" si="12"/>
        <v>4</v>
      </c>
      <c r="BV37" s="410">
        <v>5</v>
      </c>
      <c r="BW37" s="51"/>
      <c r="BX37" s="51"/>
      <c r="BY37" s="513">
        <v>5</v>
      </c>
      <c r="BZ37" s="151">
        <v>4</v>
      </c>
      <c r="CA37" s="149">
        <v>4</v>
      </c>
      <c r="CB37" s="638">
        <v>4</v>
      </c>
      <c r="CC37" s="638"/>
      <c r="CD37" s="638"/>
      <c r="CE37" s="638"/>
      <c r="CF37" s="638"/>
      <c r="CG37" s="638"/>
      <c r="CH37" s="149"/>
      <c r="CI37" s="149"/>
      <c r="CJ37" s="149"/>
      <c r="CK37" s="64"/>
      <c r="CL37" s="28">
        <f t="shared" si="13"/>
        <v>4.4</v>
      </c>
      <c r="CM37" s="416">
        <v>0</v>
      </c>
      <c r="CN37" s="164"/>
      <c r="CO37" s="151"/>
      <c r="CP37" s="149"/>
      <c r="CQ37" s="54"/>
      <c r="CR37" s="54"/>
      <c r="CS37" s="54"/>
      <c r="CT37" s="149"/>
      <c r="CU37" s="149"/>
      <c r="CV37" s="149"/>
      <c r="CW37" s="149"/>
      <c r="CX37" s="149"/>
      <c r="CY37" s="190"/>
      <c r="CZ37" s="28">
        <f t="shared" si="14"/>
        <v>0</v>
      </c>
      <c r="DA37" s="98">
        <v>7</v>
      </c>
      <c r="DB37" s="99" t="s">
        <v>44</v>
      </c>
      <c r="DC37" s="191">
        <v>0</v>
      </c>
      <c r="DD37" s="648">
        <v>5</v>
      </c>
      <c r="DE37" s="641">
        <v>5</v>
      </c>
      <c r="DF37" s="641"/>
      <c r="DG37" s="641"/>
      <c r="DH37" s="641"/>
      <c r="DI37" s="151"/>
      <c r="DJ37" s="149"/>
      <c r="DK37" s="149"/>
      <c r="DL37" s="190"/>
      <c r="DM37" s="54"/>
      <c r="DN37" s="190"/>
      <c r="DO37" s="190"/>
      <c r="DP37" s="28">
        <f t="shared" si="15"/>
        <v>3.3333333333333335</v>
      </c>
      <c r="DQ37" s="410">
        <v>5</v>
      </c>
      <c r="DR37" s="51">
        <v>5</v>
      </c>
      <c r="DS37" s="51">
        <v>4</v>
      </c>
      <c r="DT37" s="513">
        <v>5</v>
      </c>
      <c r="DU37" s="151">
        <v>5</v>
      </c>
      <c r="DV37" s="149"/>
      <c r="DW37" s="151"/>
      <c r="DX37" s="151"/>
      <c r="DY37" s="151"/>
      <c r="DZ37" s="151"/>
      <c r="EA37" s="151"/>
      <c r="EB37" s="188"/>
      <c r="EC37" s="151"/>
      <c r="ED37" s="149"/>
      <c r="EE37" s="149"/>
      <c r="EF37" s="149"/>
      <c r="EG37" s="149"/>
      <c r="EH37" s="149"/>
      <c r="EI37" s="149"/>
      <c r="EJ37" s="149"/>
      <c r="EK37" s="149"/>
      <c r="EL37" s="149"/>
      <c r="EM37" s="149"/>
      <c r="EN37" s="149"/>
      <c r="EO37" s="190"/>
      <c r="EP37" s="28">
        <f t="shared" si="16"/>
        <v>4.8</v>
      </c>
      <c r="EQ37" s="410">
        <v>0</v>
      </c>
      <c r="ER37" s="63"/>
      <c r="ES37" s="149">
        <v>4</v>
      </c>
      <c r="ET37" s="149"/>
      <c r="EU37" s="149"/>
      <c r="EV37" s="638">
        <v>4</v>
      </c>
      <c r="EW37" s="638">
        <v>4</v>
      </c>
      <c r="EX37" s="638"/>
      <c r="EY37" s="638"/>
      <c r="EZ37" s="638"/>
      <c r="FA37" s="149"/>
      <c r="FB37" s="149"/>
      <c r="FC37" s="149"/>
      <c r="FD37" s="149"/>
      <c r="FE37" s="190"/>
      <c r="FF37" s="28">
        <f t="shared" si="17"/>
        <v>3</v>
      </c>
      <c r="FG37" s="410">
        <v>3</v>
      </c>
      <c r="FH37" s="63">
        <v>3</v>
      </c>
      <c r="FI37" s="63"/>
      <c r="FJ37" s="63"/>
      <c r="FK37" s="149">
        <v>3</v>
      </c>
      <c r="FL37" s="149">
        <v>3</v>
      </c>
      <c r="FM37" s="149">
        <v>2</v>
      </c>
      <c r="FN37" s="149"/>
      <c r="FO37" s="149"/>
      <c r="FP37" s="638">
        <v>0</v>
      </c>
      <c r="FQ37" s="638"/>
      <c r="FR37" s="638"/>
      <c r="FS37" s="638"/>
      <c r="FT37" s="638"/>
      <c r="FU37" s="149"/>
      <c r="FV37" s="149"/>
      <c r="FW37" s="28">
        <f t="shared" si="18"/>
        <v>2.3333333333333335</v>
      </c>
      <c r="FX37" s="622">
        <v>4</v>
      </c>
      <c r="FY37" s="648">
        <v>5</v>
      </c>
      <c r="FZ37" s="151"/>
      <c r="GA37" s="151"/>
      <c r="GB37" s="151"/>
      <c r="GC37" s="151"/>
      <c r="GD37" s="148"/>
      <c r="GE37" s="187"/>
      <c r="GF37" s="187"/>
      <c r="GG37" s="187"/>
      <c r="GH37" s="187"/>
      <c r="GI37" s="30">
        <f t="shared" si="19"/>
        <v>4.5</v>
      </c>
      <c r="GJ37" s="196">
        <f t="shared" si="20"/>
        <v>25.033333333333335</v>
      </c>
      <c r="GK37" s="197">
        <f t="shared" si="21"/>
        <v>53.21666666666667</v>
      </c>
      <c r="GL37" s="31">
        <f t="shared" si="22"/>
        <v>3.130392156862745</v>
      </c>
      <c r="GM37"/>
    </row>
    <row r="38" spans="1:195" ht="13.5" thickBot="1">
      <c r="A38" s="100">
        <v>8</v>
      </c>
      <c r="B38" s="99" t="s">
        <v>21</v>
      </c>
      <c r="C38" s="418">
        <v>5</v>
      </c>
      <c r="D38" s="191"/>
      <c r="E38" s="191"/>
      <c r="F38" s="191"/>
      <c r="G38" s="408">
        <v>5</v>
      </c>
      <c r="H38" s="408"/>
      <c r="I38" s="408">
        <v>4</v>
      </c>
      <c r="J38" s="151"/>
      <c r="K38" s="151"/>
      <c r="L38" s="151"/>
      <c r="M38" s="641">
        <v>3</v>
      </c>
      <c r="N38" s="641">
        <v>4</v>
      </c>
      <c r="O38" s="641">
        <v>3</v>
      </c>
      <c r="P38" s="641"/>
      <c r="Q38" s="641"/>
      <c r="R38" s="641"/>
      <c r="S38" s="641"/>
      <c r="T38" s="641"/>
      <c r="U38" s="641"/>
      <c r="V38" s="641"/>
      <c r="W38" s="641"/>
      <c r="X38" s="188"/>
      <c r="Y38" s="188"/>
      <c r="Z38" s="188"/>
      <c r="AA38" s="188"/>
      <c r="AB38" s="188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28">
        <f t="shared" si="11"/>
        <v>4</v>
      </c>
      <c r="AW38" s="51">
        <v>0</v>
      </c>
      <c r="AX38" s="50"/>
      <c r="AY38" s="151">
        <v>4</v>
      </c>
      <c r="AZ38" s="149">
        <v>4</v>
      </c>
      <c r="BA38" s="149"/>
      <c r="BB38" s="151"/>
      <c r="BC38" s="641">
        <v>0</v>
      </c>
      <c r="BD38" s="641"/>
      <c r="BE38" s="641"/>
      <c r="BF38" s="641"/>
      <c r="BG38" s="641"/>
      <c r="BH38" s="641"/>
      <c r="BI38" s="641"/>
      <c r="BJ38" s="55"/>
      <c r="BK38" s="55"/>
      <c r="BL38" s="55"/>
      <c r="BM38" s="55"/>
      <c r="BN38" s="151"/>
      <c r="BO38" s="151"/>
      <c r="BP38" s="151"/>
      <c r="BQ38" s="151"/>
      <c r="BR38" s="149"/>
      <c r="BS38" s="149"/>
      <c r="BT38" s="190"/>
      <c r="BU38" s="28">
        <f t="shared" si="12"/>
        <v>2</v>
      </c>
      <c r="BV38" s="410">
        <v>0</v>
      </c>
      <c r="BW38" s="51"/>
      <c r="BX38" s="51"/>
      <c r="BY38" s="513">
        <v>5</v>
      </c>
      <c r="BZ38" s="151"/>
      <c r="CA38" s="149"/>
      <c r="CB38" s="638">
        <v>4</v>
      </c>
      <c r="CC38" s="638">
        <v>4</v>
      </c>
      <c r="CD38" s="638"/>
      <c r="CE38" s="638"/>
      <c r="CF38" s="638"/>
      <c r="CG38" s="638"/>
      <c r="CH38" s="149"/>
      <c r="CI38" s="149"/>
      <c r="CJ38" s="149"/>
      <c r="CK38" s="64"/>
      <c r="CL38" s="28">
        <f t="shared" si="13"/>
        <v>3.25</v>
      </c>
      <c r="CM38" s="416">
        <v>0</v>
      </c>
      <c r="CN38" s="164"/>
      <c r="CO38" s="151"/>
      <c r="CP38" s="149"/>
      <c r="CQ38" s="54"/>
      <c r="CR38" s="54"/>
      <c r="CS38" s="54"/>
      <c r="CT38" s="149"/>
      <c r="CU38" s="149"/>
      <c r="CV38" s="149"/>
      <c r="CW38" s="149"/>
      <c r="CX38" s="149"/>
      <c r="CY38" s="190"/>
      <c r="CZ38" s="28">
        <f t="shared" si="14"/>
        <v>0</v>
      </c>
      <c r="DA38" s="100">
        <v>8</v>
      </c>
      <c r="DB38" s="99" t="s">
        <v>21</v>
      </c>
      <c r="DC38" s="191">
        <v>0</v>
      </c>
      <c r="DD38" s="648">
        <v>0</v>
      </c>
      <c r="DE38" s="641"/>
      <c r="DF38" s="641"/>
      <c r="DG38" s="641"/>
      <c r="DH38" s="641"/>
      <c r="DI38" s="151"/>
      <c r="DJ38" s="149"/>
      <c r="DK38" s="149"/>
      <c r="DL38" s="190"/>
      <c r="DM38" s="54"/>
      <c r="DN38" s="190"/>
      <c r="DO38" s="190"/>
      <c r="DP38" s="28">
        <f t="shared" si="15"/>
        <v>0</v>
      </c>
      <c r="DQ38" s="410">
        <v>0</v>
      </c>
      <c r="DR38" s="51"/>
      <c r="DS38" s="51"/>
      <c r="DT38" s="513"/>
      <c r="DU38" s="151"/>
      <c r="DV38" s="149"/>
      <c r="DW38" s="151"/>
      <c r="DX38" s="151"/>
      <c r="DY38" s="151"/>
      <c r="DZ38" s="151"/>
      <c r="EA38" s="151"/>
      <c r="EB38" s="188"/>
      <c r="EC38" s="151"/>
      <c r="ED38" s="149"/>
      <c r="EE38" s="149"/>
      <c r="EF38" s="149"/>
      <c r="EG38" s="149"/>
      <c r="EH38" s="149"/>
      <c r="EI38" s="149"/>
      <c r="EJ38" s="149"/>
      <c r="EK38" s="149"/>
      <c r="EL38" s="149"/>
      <c r="EM38" s="149"/>
      <c r="EN38" s="149"/>
      <c r="EO38" s="190"/>
      <c r="EP38" s="28">
        <f t="shared" si="16"/>
        <v>0</v>
      </c>
      <c r="EQ38" s="410">
        <v>0</v>
      </c>
      <c r="ER38" s="63"/>
      <c r="ES38" s="149">
        <v>4</v>
      </c>
      <c r="ET38" s="149">
        <v>5</v>
      </c>
      <c r="EU38" s="149"/>
      <c r="EV38" s="638">
        <v>5</v>
      </c>
      <c r="EW38" s="638"/>
      <c r="EX38" s="638"/>
      <c r="EY38" s="638"/>
      <c r="EZ38" s="638"/>
      <c r="FA38" s="149"/>
      <c r="FB38" s="149"/>
      <c r="FC38" s="149"/>
      <c r="FD38" s="149"/>
      <c r="FE38" s="190"/>
      <c r="FF38" s="28">
        <f t="shared" si="17"/>
        <v>3.5</v>
      </c>
      <c r="FG38" s="410">
        <v>5</v>
      </c>
      <c r="FH38" s="63"/>
      <c r="FI38" s="63"/>
      <c r="FJ38" s="63"/>
      <c r="FK38" s="149">
        <v>3</v>
      </c>
      <c r="FL38" s="149">
        <v>5</v>
      </c>
      <c r="FM38" s="149"/>
      <c r="FN38" s="149"/>
      <c r="FO38" s="149"/>
      <c r="FP38" s="638">
        <v>5</v>
      </c>
      <c r="FQ38" s="638">
        <v>5</v>
      </c>
      <c r="FR38" s="638"/>
      <c r="FS38" s="638"/>
      <c r="FT38" s="638"/>
      <c r="FU38" s="149"/>
      <c r="FV38" s="149"/>
      <c r="FW38" s="28">
        <f t="shared" si="18"/>
        <v>4.6</v>
      </c>
      <c r="FX38" s="622">
        <v>4</v>
      </c>
      <c r="FY38" s="648">
        <v>5</v>
      </c>
      <c r="FZ38" s="151"/>
      <c r="GA38" s="151"/>
      <c r="GB38" s="151"/>
      <c r="GC38" s="151"/>
      <c r="GD38" s="148"/>
      <c r="GE38" s="187"/>
      <c r="GF38" s="187"/>
      <c r="GG38" s="187"/>
      <c r="GH38" s="187"/>
      <c r="GI38" s="30">
        <f t="shared" si="19"/>
        <v>4.5</v>
      </c>
      <c r="GJ38" s="196">
        <f t="shared" si="20"/>
        <v>17.35</v>
      </c>
      <c r="GK38" s="197">
        <f t="shared" si="21"/>
        <v>43.1452380952381</v>
      </c>
      <c r="GL38" s="31">
        <f t="shared" si="22"/>
        <v>2.5379551820728294</v>
      </c>
      <c r="GM38"/>
    </row>
    <row r="39" spans="1:195" ht="13.5" thickBot="1">
      <c r="A39" s="98">
        <v>9</v>
      </c>
      <c r="B39" s="99" t="s">
        <v>22</v>
      </c>
      <c r="C39" s="418">
        <v>3</v>
      </c>
      <c r="D39" s="191">
        <v>4</v>
      </c>
      <c r="E39" s="191">
        <v>4</v>
      </c>
      <c r="F39" s="191"/>
      <c r="G39" s="408">
        <v>4</v>
      </c>
      <c r="H39" s="408">
        <v>3</v>
      </c>
      <c r="I39" s="408">
        <v>4</v>
      </c>
      <c r="J39" s="151">
        <v>4</v>
      </c>
      <c r="K39" s="151"/>
      <c r="L39" s="151"/>
      <c r="M39" s="641">
        <v>3</v>
      </c>
      <c r="N39" s="641">
        <v>3</v>
      </c>
      <c r="O39" s="641">
        <v>3</v>
      </c>
      <c r="P39" s="641"/>
      <c r="Q39" s="641"/>
      <c r="R39" s="641"/>
      <c r="S39" s="641"/>
      <c r="T39" s="641"/>
      <c r="U39" s="641"/>
      <c r="V39" s="641"/>
      <c r="W39" s="641"/>
      <c r="X39" s="188"/>
      <c r="Y39" s="188"/>
      <c r="Z39" s="188"/>
      <c r="AA39" s="188"/>
      <c r="AB39" s="188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28">
        <f t="shared" si="11"/>
        <v>3.5</v>
      </c>
      <c r="AW39" s="51">
        <v>0</v>
      </c>
      <c r="AX39" s="50"/>
      <c r="AY39" s="151">
        <v>4</v>
      </c>
      <c r="AZ39" s="149">
        <v>3</v>
      </c>
      <c r="BA39" s="149"/>
      <c r="BB39" s="151"/>
      <c r="BC39" s="641">
        <v>0</v>
      </c>
      <c r="BD39" s="641"/>
      <c r="BE39" s="641"/>
      <c r="BF39" s="641"/>
      <c r="BG39" s="641"/>
      <c r="BH39" s="641"/>
      <c r="BI39" s="641"/>
      <c r="BJ39" s="55"/>
      <c r="BK39" s="55"/>
      <c r="BL39" s="55"/>
      <c r="BM39" s="55"/>
      <c r="BN39" s="151"/>
      <c r="BO39" s="151"/>
      <c r="BP39" s="151"/>
      <c r="BQ39" s="151"/>
      <c r="BR39" s="149"/>
      <c r="BS39" s="149"/>
      <c r="BT39" s="190"/>
      <c r="BU39" s="28">
        <f t="shared" si="12"/>
        <v>1.75</v>
      </c>
      <c r="BV39" s="410">
        <v>3</v>
      </c>
      <c r="BW39" s="51">
        <v>4</v>
      </c>
      <c r="BX39" s="51"/>
      <c r="BY39" s="513"/>
      <c r="BZ39" s="151">
        <v>4</v>
      </c>
      <c r="CA39" s="149"/>
      <c r="CB39" s="638">
        <v>4</v>
      </c>
      <c r="CC39" s="638">
        <v>4</v>
      </c>
      <c r="CD39" s="638"/>
      <c r="CE39" s="638"/>
      <c r="CF39" s="638"/>
      <c r="CG39" s="638"/>
      <c r="CH39" s="149"/>
      <c r="CI39" s="149"/>
      <c r="CJ39" s="149"/>
      <c r="CK39" s="64"/>
      <c r="CL39" s="28">
        <f t="shared" si="13"/>
        <v>3.8</v>
      </c>
      <c r="CM39" s="416">
        <v>0</v>
      </c>
      <c r="CN39" s="164"/>
      <c r="CO39" s="151"/>
      <c r="CP39" s="149"/>
      <c r="CQ39" s="54"/>
      <c r="CR39" s="54"/>
      <c r="CS39" s="54"/>
      <c r="CT39" s="149"/>
      <c r="CU39" s="149"/>
      <c r="CV39" s="149"/>
      <c r="CW39" s="149"/>
      <c r="CX39" s="149"/>
      <c r="CY39" s="190"/>
      <c r="CZ39" s="28">
        <f t="shared" si="14"/>
        <v>0</v>
      </c>
      <c r="DA39" s="98">
        <v>9</v>
      </c>
      <c r="DB39" s="99" t="s">
        <v>22</v>
      </c>
      <c r="DC39" s="191">
        <v>0</v>
      </c>
      <c r="DD39" s="648">
        <v>5</v>
      </c>
      <c r="DE39" s="641"/>
      <c r="DF39" s="641"/>
      <c r="DG39" s="641"/>
      <c r="DH39" s="641"/>
      <c r="DI39" s="151"/>
      <c r="DJ39" s="149"/>
      <c r="DK39" s="149"/>
      <c r="DL39" s="190"/>
      <c r="DM39" s="54"/>
      <c r="DN39" s="190"/>
      <c r="DO39" s="190"/>
      <c r="DP39" s="28">
        <f t="shared" si="15"/>
        <v>2.5</v>
      </c>
      <c r="DQ39" s="410">
        <v>4</v>
      </c>
      <c r="DR39" s="51">
        <v>4</v>
      </c>
      <c r="DS39" s="51">
        <v>4</v>
      </c>
      <c r="DT39" s="513">
        <v>4</v>
      </c>
      <c r="DU39" s="151">
        <v>4</v>
      </c>
      <c r="DV39" s="149">
        <v>4</v>
      </c>
      <c r="DW39" s="151"/>
      <c r="DX39" s="151"/>
      <c r="DY39" s="151"/>
      <c r="DZ39" s="151"/>
      <c r="EA39" s="151"/>
      <c r="EB39" s="188"/>
      <c r="EC39" s="151"/>
      <c r="ED39" s="149"/>
      <c r="EE39" s="149"/>
      <c r="EF39" s="149"/>
      <c r="EG39" s="149"/>
      <c r="EH39" s="149"/>
      <c r="EI39" s="149"/>
      <c r="EJ39" s="149"/>
      <c r="EK39" s="149"/>
      <c r="EL39" s="149"/>
      <c r="EM39" s="149"/>
      <c r="EN39" s="149"/>
      <c r="EO39" s="190"/>
      <c r="EP39" s="28">
        <f t="shared" si="16"/>
        <v>4</v>
      </c>
      <c r="EQ39" s="410">
        <v>0</v>
      </c>
      <c r="ER39" s="63"/>
      <c r="ES39" s="149"/>
      <c r="ET39" s="149"/>
      <c r="EU39" s="149"/>
      <c r="EV39" s="638">
        <v>4</v>
      </c>
      <c r="EW39" s="638">
        <v>5</v>
      </c>
      <c r="EX39" s="638">
        <v>4</v>
      </c>
      <c r="EY39" s="638"/>
      <c r="EZ39" s="638"/>
      <c r="FA39" s="149"/>
      <c r="FB39" s="149"/>
      <c r="FC39" s="149"/>
      <c r="FD39" s="149"/>
      <c r="FE39" s="190"/>
      <c r="FF39" s="28">
        <f t="shared" si="17"/>
        <v>3.25</v>
      </c>
      <c r="FG39" s="410">
        <v>3</v>
      </c>
      <c r="FH39" s="63"/>
      <c r="FI39" s="63"/>
      <c r="FJ39" s="63"/>
      <c r="FK39" s="149">
        <v>3</v>
      </c>
      <c r="FL39" s="149">
        <v>3</v>
      </c>
      <c r="FM39" s="149">
        <v>5</v>
      </c>
      <c r="FN39" s="149"/>
      <c r="FO39" s="149"/>
      <c r="FP39" s="638">
        <v>5</v>
      </c>
      <c r="FQ39" s="638"/>
      <c r="FR39" s="638"/>
      <c r="FS39" s="638"/>
      <c r="FT39" s="638"/>
      <c r="FU39" s="149"/>
      <c r="FV39" s="149"/>
      <c r="FW39" s="28">
        <f t="shared" si="18"/>
        <v>3.8</v>
      </c>
      <c r="FX39" s="622">
        <v>4</v>
      </c>
      <c r="FY39" s="648">
        <v>5</v>
      </c>
      <c r="FZ39" s="151">
        <v>5</v>
      </c>
      <c r="GA39" s="151"/>
      <c r="GB39" s="151"/>
      <c r="GC39" s="151"/>
      <c r="GD39" s="148"/>
      <c r="GE39" s="187"/>
      <c r="GF39" s="187"/>
      <c r="GG39" s="187"/>
      <c r="GH39" s="187"/>
      <c r="GI39" s="30">
        <f t="shared" si="19"/>
        <v>4.666666666666667</v>
      </c>
      <c r="GJ39" s="196">
        <f t="shared" si="20"/>
        <v>22.6</v>
      </c>
      <c r="GK39" s="197">
        <f t="shared" si="21"/>
        <v>48.285714285714285</v>
      </c>
      <c r="GL39" s="31">
        <f t="shared" si="22"/>
        <v>2.8403361344537816</v>
      </c>
      <c r="GM39"/>
    </row>
    <row r="40" spans="1:195" ht="13.5" thickBot="1">
      <c r="A40" s="98">
        <v>10</v>
      </c>
      <c r="B40" s="99" t="s">
        <v>45</v>
      </c>
      <c r="C40" s="418">
        <v>4</v>
      </c>
      <c r="D40" s="191"/>
      <c r="E40" s="191"/>
      <c r="F40" s="191"/>
      <c r="G40" s="408">
        <v>3</v>
      </c>
      <c r="H40" s="408">
        <v>3</v>
      </c>
      <c r="I40" s="408">
        <v>2</v>
      </c>
      <c r="J40" s="151"/>
      <c r="K40" s="151"/>
      <c r="L40" s="151"/>
      <c r="M40" s="641">
        <v>2</v>
      </c>
      <c r="N40" s="641">
        <v>3</v>
      </c>
      <c r="O40" s="641">
        <v>2</v>
      </c>
      <c r="P40" s="641">
        <v>3</v>
      </c>
      <c r="Q40" s="641">
        <v>2</v>
      </c>
      <c r="R40" s="641">
        <v>3</v>
      </c>
      <c r="S40" s="641">
        <v>3</v>
      </c>
      <c r="T40" s="641"/>
      <c r="U40" s="641"/>
      <c r="V40" s="641"/>
      <c r="W40" s="641"/>
      <c r="X40" s="188"/>
      <c r="Y40" s="188"/>
      <c r="Z40" s="188"/>
      <c r="AA40" s="188"/>
      <c r="AB40" s="188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28">
        <f t="shared" si="11"/>
        <v>2.727272727272727</v>
      </c>
      <c r="AW40" s="51">
        <v>3</v>
      </c>
      <c r="AX40" s="50"/>
      <c r="AY40" s="151">
        <v>3</v>
      </c>
      <c r="AZ40" s="149">
        <v>4</v>
      </c>
      <c r="BA40" s="149"/>
      <c r="BB40" s="151"/>
      <c r="BC40" s="641">
        <v>3</v>
      </c>
      <c r="BD40" s="641"/>
      <c r="BE40" s="641"/>
      <c r="BF40" s="641"/>
      <c r="BG40" s="641"/>
      <c r="BH40" s="641"/>
      <c r="BI40" s="641"/>
      <c r="BJ40" s="55"/>
      <c r="BK40" s="55"/>
      <c r="BL40" s="55"/>
      <c r="BM40" s="55"/>
      <c r="BN40" s="151"/>
      <c r="BO40" s="151"/>
      <c r="BP40" s="151"/>
      <c r="BQ40" s="151"/>
      <c r="BR40" s="149"/>
      <c r="BS40" s="149"/>
      <c r="BT40" s="190"/>
      <c r="BU40" s="28">
        <f t="shared" si="12"/>
        <v>3.25</v>
      </c>
      <c r="BV40" s="410">
        <v>4</v>
      </c>
      <c r="BW40" s="51"/>
      <c r="BX40" s="51"/>
      <c r="BY40" s="513">
        <v>4</v>
      </c>
      <c r="BZ40" s="151">
        <v>4</v>
      </c>
      <c r="CA40" s="149"/>
      <c r="CB40" s="638">
        <v>4</v>
      </c>
      <c r="CC40" s="638"/>
      <c r="CD40" s="638"/>
      <c r="CE40" s="638"/>
      <c r="CF40" s="638"/>
      <c r="CG40" s="638"/>
      <c r="CH40" s="149"/>
      <c r="CI40" s="149"/>
      <c r="CJ40" s="149"/>
      <c r="CK40" s="64"/>
      <c r="CL40" s="28">
        <f t="shared" si="13"/>
        <v>4</v>
      </c>
      <c r="CM40" s="416">
        <v>0</v>
      </c>
      <c r="CN40" s="164"/>
      <c r="CO40" s="151"/>
      <c r="CP40" s="149"/>
      <c r="CQ40" s="54"/>
      <c r="CR40" s="54"/>
      <c r="CS40" s="54"/>
      <c r="CT40" s="149"/>
      <c r="CU40" s="149"/>
      <c r="CV40" s="149"/>
      <c r="CW40" s="149"/>
      <c r="CX40" s="149"/>
      <c r="CY40" s="190"/>
      <c r="CZ40" s="28">
        <f t="shared" si="14"/>
        <v>0</v>
      </c>
      <c r="DA40" s="98">
        <v>10</v>
      </c>
      <c r="DB40" s="99" t="s">
        <v>45</v>
      </c>
      <c r="DC40" s="191">
        <v>4</v>
      </c>
      <c r="DD40" s="648">
        <v>4</v>
      </c>
      <c r="DE40" s="641">
        <v>4</v>
      </c>
      <c r="DF40" s="641">
        <v>4</v>
      </c>
      <c r="DG40" s="641"/>
      <c r="DH40" s="641"/>
      <c r="DI40" s="151"/>
      <c r="DJ40" s="149"/>
      <c r="DK40" s="149"/>
      <c r="DL40" s="190"/>
      <c r="DM40" s="54"/>
      <c r="DN40" s="190"/>
      <c r="DO40" s="190"/>
      <c r="DP40" s="28">
        <f t="shared" si="15"/>
        <v>4</v>
      </c>
      <c r="DQ40" s="410">
        <v>5</v>
      </c>
      <c r="DR40" s="51">
        <v>5</v>
      </c>
      <c r="DS40" s="51">
        <v>4</v>
      </c>
      <c r="DT40" s="513">
        <v>5</v>
      </c>
      <c r="DU40" s="151">
        <v>5</v>
      </c>
      <c r="DV40" s="149"/>
      <c r="DW40" s="151"/>
      <c r="DX40" s="151"/>
      <c r="DY40" s="151"/>
      <c r="DZ40" s="151"/>
      <c r="EA40" s="151"/>
      <c r="EB40" s="188"/>
      <c r="EC40" s="151"/>
      <c r="ED40" s="149"/>
      <c r="EE40" s="149"/>
      <c r="EF40" s="149"/>
      <c r="EG40" s="149"/>
      <c r="EH40" s="149"/>
      <c r="EI40" s="149"/>
      <c r="EJ40" s="149"/>
      <c r="EK40" s="149"/>
      <c r="EL40" s="149"/>
      <c r="EM40" s="149"/>
      <c r="EN40" s="149"/>
      <c r="EO40" s="190"/>
      <c r="EP40" s="28">
        <f t="shared" si="16"/>
        <v>4.8</v>
      </c>
      <c r="EQ40" s="410">
        <v>5</v>
      </c>
      <c r="ER40" s="63"/>
      <c r="ES40" s="149"/>
      <c r="ET40" s="149">
        <v>4</v>
      </c>
      <c r="EU40" s="149"/>
      <c r="EV40" s="638">
        <v>4</v>
      </c>
      <c r="EW40" s="638"/>
      <c r="EX40" s="638"/>
      <c r="EY40" s="638"/>
      <c r="EZ40" s="638"/>
      <c r="FA40" s="149"/>
      <c r="FB40" s="149"/>
      <c r="FC40" s="149"/>
      <c r="FD40" s="149"/>
      <c r="FE40" s="190"/>
      <c r="FF40" s="28">
        <f t="shared" si="17"/>
        <v>4.333333333333333</v>
      </c>
      <c r="FG40" s="410">
        <v>3</v>
      </c>
      <c r="FH40" s="63">
        <v>2</v>
      </c>
      <c r="FI40" s="63"/>
      <c r="FJ40" s="63"/>
      <c r="FK40" s="149">
        <v>3</v>
      </c>
      <c r="FL40" s="149">
        <v>3</v>
      </c>
      <c r="FM40" s="149"/>
      <c r="FN40" s="149"/>
      <c r="FO40" s="149"/>
      <c r="FP40" s="638">
        <v>0</v>
      </c>
      <c r="FQ40" s="638"/>
      <c r="FR40" s="638"/>
      <c r="FS40" s="638"/>
      <c r="FT40" s="638"/>
      <c r="FU40" s="149"/>
      <c r="FV40" s="149"/>
      <c r="FW40" s="28">
        <f t="shared" si="18"/>
        <v>2.2</v>
      </c>
      <c r="FX40" s="622">
        <v>3</v>
      </c>
      <c r="FY40" s="648">
        <v>4</v>
      </c>
      <c r="FZ40" s="151"/>
      <c r="GA40" s="151"/>
      <c r="GB40" s="151"/>
      <c r="GC40" s="151"/>
      <c r="GD40" s="148"/>
      <c r="GE40" s="187"/>
      <c r="GF40" s="187"/>
      <c r="GG40" s="187"/>
      <c r="GH40" s="187"/>
      <c r="GI40" s="30">
        <f t="shared" si="19"/>
        <v>3.5</v>
      </c>
      <c r="GJ40" s="196">
        <f t="shared" si="20"/>
        <v>25.31060606060606</v>
      </c>
      <c r="GK40" s="197">
        <f t="shared" si="21"/>
        <v>53.78481240981241</v>
      </c>
      <c r="GL40" s="31">
        <f t="shared" si="22"/>
        <v>3.163812494694848</v>
      </c>
      <c r="GM40"/>
    </row>
    <row r="41" spans="1:195" ht="13.5" thickBot="1">
      <c r="A41" s="100">
        <v>11</v>
      </c>
      <c r="B41" s="99" t="s">
        <v>24</v>
      </c>
      <c r="C41" s="418">
        <v>3</v>
      </c>
      <c r="D41" s="191">
        <v>4</v>
      </c>
      <c r="E41" s="191">
        <v>4</v>
      </c>
      <c r="F41" s="191"/>
      <c r="G41" s="408">
        <v>3</v>
      </c>
      <c r="H41" s="408">
        <v>4</v>
      </c>
      <c r="I41" s="408">
        <v>3</v>
      </c>
      <c r="J41" s="151">
        <v>4</v>
      </c>
      <c r="K41" s="151">
        <v>3</v>
      </c>
      <c r="L41" s="151"/>
      <c r="M41" s="641">
        <v>3</v>
      </c>
      <c r="N41" s="641">
        <v>4</v>
      </c>
      <c r="O41" s="641">
        <v>3</v>
      </c>
      <c r="P41" s="641">
        <v>3</v>
      </c>
      <c r="Q41" s="641">
        <v>4</v>
      </c>
      <c r="R41" s="641">
        <v>4</v>
      </c>
      <c r="S41" s="641">
        <v>3</v>
      </c>
      <c r="T41" s="641">
        <v>4</v>
      </c>
      <c r="U41" s="641">
        <v>3</v>
      </c>
      <c r="V41" s="641"/>
      <c r="W41" s="641"/>
      <c r="X41" s="188"/>
      <c r="Y41" s="188"/>
      <c r="Z41" s="188"/>
      <c r="AA41" s="188"/>
      <c r="AB41" s="188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28">
        <f t="shared" si="11"/>
        <v>3.4705882352941178</v>
      </c>
      <c r="AW41" s="51">
        <v>4</v>
      </c>
      <c r="AX41" s="50"/>
      <c r="AY41" s="151">
        <v>3</v>
      </c>
      <c r="AZ41" s="149">
        <v>4</v>
      </c>
      <c r="BA41" s="149"/>
      <c r="BB41" s="151"/>
      <c r="BC41" s="641">
        <v>4</v>
      </c>
      <c r="BD41" s="641"/>
      <c r="BE41" s="641"/>
      <c r="BF41" s="641"/>
      <c r="BG41" s="641"/>
      <c r="BH41" s="641"/>
      <c r="BI41" s="641"/>
      <c r="BJ41" s="55"/>
      <c r="BK41" s="55"/>
      <c r="BL41" s="55"/>
      <c r="BM41" s="55"/>
      <c r="BN41" s="151"/>
      <c r="BO41" s="151"/>
      <c r="BP41" s="151"/>
      <c r="BQ41" s="151"/>
      <c r="BR41" s="149"/>
      <c r="BS41" s="149"/>
      <c r="BT41" s="190"/>
      <c r="BU41" s="28">
        <f t="shared" si="12"/>
        <v>3.75</v>
      </c>
      <c r="BV41" s="410">
        <v>0</v>
      </c>
      <c r="BW41" s="51"/>
      <c r="BX41" s="51"/>
      <c r="BY41" s="513">
        <v>3</v>
      </c>
      <c r="BZ41" s="151">
        <v>4</v>
      </c>
      <c r="CA41" s="149">
        <v>3</v>
      </c>
      <c r="CB41" s="638">
        <v>2</v>
      </c>
      <c r="CC41" s="638"/>
      <c r="CD41" s="638"/>
      <c r="CE41" s="638"/>
      <c r="CF41" s="638"/>
      <c r="CG41" s="638"/>
      <c r="CH41" s="149"/>
      <c r="CI41" s="149"/>
      <c r="CJ41" s="149"/>
      <c r="CK41" s="64"/>
      <c r="CL41" s="28">
        <f t="shared" si="13"/>
        <v>2.4</v>
      </c>
      <c r="CM41" s="416">
        <v>0</v>
      </c>
      <c r="CN41" s="164"/>
      <c r="CO41" s="151"/>
      <c r="CP41" s="149"/>
      <c r="CQ41" s="54"/>
      <c r="CR41" s="54"/>
      <c r="CS41" s="54"/>
      <c r="CT41" s="149"/>
      <c r="CU41" s="149"/>
      <c r="CV41" s="149"/>
      <c r="CW41" s="149"/>
      <c r="CX41" s="149"/>
      <c r="CY41" s="190"/>
      <c r="CZ41" s="28">
        <f t="shared" si="14"/>
        <v>0</v>
      </c>
      <c r="DA41" s="100">
        <v>11</v>
      </c>
      <c r="DB41" s="99" t="s">
        <v>24</v>
      </c>
      <c r="DC41" s="191">
        <v>0</v>
      </c>
      <c r="DD41" s="648"/>
      <c r="DE41" s="641"/>
      <c r="DF41" s="641"/>
      <c r="DG41" s="641"/>
      <c r="DH41" s="641"/>
      <c r="DI41" s="151"/>
      <c r="DJ41" s="149"/>
      <c r="DK41" s="149"/>
      <c r="DL41" s="190"/>
      <c r="DM41" s="54"/>
      <c r="DN41" s="190"/>
      <c r="DO41" s="190"/>
      <c r="DP41" s="28">
        <f t="shared" si="15"/>
        <v>0</v>
      </c>
      <c r="DQ41" s="410">
        <v>4</v>
      </c>
      <c r="DR41" s="51">
        <v>4</v>
      </c>
      <c r="DS41" s="51">
        <v>4</v>
      </c>
      <c r="DT41" s="513">
        <v>4</v>
      </c>
      <c r="DU41" s="151">
        <v>4</v>
      </c>
      <c r="DV41" s="149">
        <v>4</v>
      </c>
      <c r="DW41" s="151"/>
      <c r="DX41" s="151"/>
      <c r="DY41" s="151"/>
      <c r="DZ41" s="151"/>
      <c r="EA41" s="151"/>
      <c r="EB41" s="188"/>
      <c r="EC41" s="151"/>
      <c r="ED41" s="149"/>
      <c r="EE41" s="149"/>
      <c r="EF41" s="149"/>
      <c r="EG41" s="149"/>
      <c r="EH41" s="149"/>
      <c r="EI41" s="149"/>
      <c r="EJ41" s="149"/>
      <c r="EK41" s="149"/>
      <c r="EL41" s="149"/>
      <c r="EM41" s="149"/>
      <c r="EN41" s="149"/>
      <c r="EO41" s="190"/>
      <c r="EP41" s="28">
        <f t="shared" si="16"/>
        <v>4</v>
      </c>
      <c r="EQ41" s="410">
        <v>0</v>
      </c>
      <c r="ER41" s="63"/>
      <c r="ES41" s="149"/>
      <c r="ET41" s="149">
        <v>4</v>
      </c>
      <c r="EU41" s="149"/>
      <c r="EV41" s="638">
        <v>3</v>
      </c>
      <c r="EW41" s="638">
        <v>4</v>
      </c>
      <c r="EX41" s="638"/>
      <c r="EY41" s="638"/>
      <c r="EZ41" s="638"/>
      <c r="FA41" s="149"/>
      <c r="FB41" s="149"/>
      <c r="FC41" s="149"/>
      <c r="FD41" s="149"/>
      <c r="FE41" s="190"/>
      <c r="FF41" s="28">
        <f t="shared" si="17"/>
        <v>2.75</v>
      </c>
      <c r="FG41" s="410">
        <v>3</v>
      </c>
      <c r="FH41" s="63"/>
      <c r="FI41" s="63"/>
      <c r="FJ41" s="63"/>
      <c r="FK41" s="149">
        <v>3</v>
      </c>
      <c r="FL41" s="149">
        <v>4</v>
      </c>
      <c r="FM41" s="149">
        <v>2</v>
      </c>
      <c r="FN41" s="149"/>
      <c r="FO41" s="149"/>
      <c r="FP41" s="638">
        <v>5</v>
      </c>
      <c r="FQ41" s="638"/>
      <c r="FR41" s="638"/>
      <c r="FS41" s="638"/>
      <c r="FT41" s="638"/>
      <c r="FU41" s="149"/>
      <c r="FV41" s="149"/>
      <c r="FW41" s="28">
        <f t="shared" si="18"/>
        <v>3.4</v>
      </c>
      <c r="FX41" s="622">
        <v>4</v>
      </c>
      <c r="FY41" s="648">
        <v>4</v>
      </c>
      <c r="FZ41" s="151">
        <v>4</v>
      </c>
      <c r="GA41" s="151"/>
      <c r="GB41" s="151"/>
      <c r="GC41" s="151"/>
      <c r="GD41" s="148"/>
      <c r="GE41" s="187"/>
      <c r="GF41" s="187"/>
      <c r="GG41" s="187"/>
      <c r="GH41" s="187"/>
      <c r="GI41" s="30">
        <f t="shared" si="19"/>
        <v>4</v>
      </c>
      <c r="GJ41" s="196">
        <f t="shared" si="20"/>
        <v>19.77058823529412</v>
      </c>
      <c r="GK41" s="197">
        <f t="shared" si="21"/>
        <v>45.31149732620321</v>
      </c>
      <c r="GL41" s="31">
        <f t="shared" si="22"/>
        <v>2.6653821956590122</v>
      </c>
      <c r="GM41"/>
    </row>
    <row r="42" spans="1:195" ht="13.5" thickBot="1">
      <c r="A42" s="98">
        <v>12</v>
      </c>
      <c r="B42" s="99" t="s">
        <v>25</v>
      </c>
      <c r="C42" s="418">
        <v>0</v>
      </c>
      <c r="D42" s="191"/>
      <c r="E42" s="191"/>
      <c r="F42" s="191"/>
      <c r="G42" s="408"/>
      <c r="H42" s="408"/>
      <c r="I42" s="408"/>
      <c r="J42" s="151"/>
      <c r="K42" s="151"/>
      <c r="L42" s="151"/>
      <c r="M42" s="641">
        <v>0</v>
      </c>
      <c r="N42" s="641"/>
      <c r="O42" s="641"/>
      <c r="P42" s="641"/>
      <c r="Q42" s="641"/>
      <c r="R42" s="641"/>
      <c r="S42" s="641"/>
      <c r="T42" s="641"/>
      <c r="U42" s="641"/>
      <c r="V42" s="641"/>
      <c r="W42" s="641"/>
      <c r="X42" s="188"/>
      <c r="Y42" s="188"/>
      <c r="Z42" s="188"/>
      <c r="AA42" s="188"/>
      <c r="AB42" s="188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28">
        <f t="shared" si="11"/>
        <v>0</v>
      </c>
      <c r="AW42" s="51">
        <v>0</v>
      </c>
      <c r="AX42" s="50"/>
      <c r="AY42" s="151"/>
      <c r="AZ42" s="149"/>
      <c r="BA42" s="149"/>
      <c r="BB42" s="151"/>
      <c r="BC42" s="641">
        <v>0</v>
      </c>
      <c r="BD42" s="641"/>
      <c r="BE42" s="641"/>
      <c r="BF42" s="641"/>
      <c r="BG42" s="641"/>
      <c r="BH42" s="641"/>
      <c r="BI42" s="641"/>
      <c r="BJ42" s="55"/>
      <c r="BK42" s="55"/>
      <c r="BL42" s="55"/>
      <c r="BM42" s="55"/>
      <c r="BN42" s="151"/>
      <c r="BO42" s="151"/>
      <c r="BP42" s="151"/>
      <c r="BQ42" s="151"/>
      <c r="BR42" s="149"/>
      <c r="BS42" s="149"/>
      <c r="BT42" s="190"/>
      <c r="BU42" s="28">
        <f t="shared" si="12"/>
        <v>0</v>
      </c>
      <c r="BV42" s="410">
        <v>3</v>
      </c>
      <c r="BW42" s="51"/>
      <c r="BX42" s="51"/>
      <c r="BY42" s="513"/>
      <c r="BZ42" s="151"/>
      <c r="CA42" s="149"/>
      <c r="CB42" s="638">
        <v>0</v>
      </c>
      <c r="CC42" s="638"/>
      <c r="CD42" s="638"/>
      <c r="CE42" s="638"/>
      <c r="CF42" s="638"/>
      <c r="CG42" s="638"/>
      <c r="CH42" s="149"/>
      <c r="CI42" s="149"/>
      <c r="CJ42" s="149"/>
      <c r="CK42" s="64"/>
      <c r="CL42" s="28">
        <f t="shared" si="13"/>
        <v>1.5</v>
      </c>
      <c r="CM42" s="416">
        <v>0</v>
      </c>
      <c r="CN42" s="164"/>
      <c r="CO42" s="151"/>
      <c r="CP42" s="149"/>
      <c r="CQ42" s="54"/>
      <c r="CR42" s="54"/>
      <c r="CS42" s="54"/>
      <c r="CT42" s="149"/>
      <c r="CU42" s="149"/>
      <c r="CV42" s="149"/>
      <c r="CW42" s="149"/>
      <c r="CX42" s="149"/>
      <c r="CY42" s="190"/>
      <c r="CZ42" s="28">
        <f t="shared" si="14"/>
        <v>0</v>
      </c>
      <c r="DA42" s="98">
        <v>12</v>
      </c>
      <c r="DB42" s="99" t="s">
        <v>25</v>
      </c>
      <c r="DC42" s="191">
        <v>4</v>
      </c>
      <c r="DD42" s="648">
        <v>0</v>
      </c>
      <c r="DE42" s="641"/>
      <c r="DF42" s="641"/>
      <c r="DG42" s="641"/>
      <c r="DH42" s="641"/>
      <c r="DI42" s="151"/>
      <c r="DJ42" s="149"/>
      <c r="DK42" s="149"/>
      <c r="DL42" s="190"/>
      <c r="DM42" s="54"/>
      <c r="DN42" s="190"/>
      <c r="DO42" s="190"/>
      <c r="DP42" s="28">
        <f t="shared" si="15"/>
        <v>2</v>
      </c>
      <c r="DQ42" s="410">
        <v>0</v>
      </c>
      <c r="DR42" s="51"/>
      <c r="DS42" s="51"/>
      <c r="DT42" s="513"/>
      <c r="DU42" s="151"/>
      <c r="DV42" s="149"/>
      <c r="DW42" s="151"/>
      <c r="DX42" s="151"/>
      <c r="DY42" s="151"/>
      <c r="DZ42" s="151"/>
      <c r="EA42" s="151"/>
      <c r="EB42" s="188"/>
      <c r="EC42" s="151"/>
      <c r="ED42" s="149"/>
      <c r="EE42" s="149"/>
      <c r="EF42" s="149"/>
      <c r="EG42" s="149"/>
      <c r="EH42" s="149"/>
      <c r="EI42" s="149"/>
      <c r="EJ42" s="149"/>
      <c r="EK42" s="149"/>
      <c r="EL42" s="149"/>
      <c r="EM42" s="149"/>
      <c r="EN42" s="149"/>
      <c r="EO42" s="190"/>
      <c r="EP42" s="28">
        <f t="shared" si="16"/>
        <v>0</v>
      </c>
      <c r="EQ42" s="410">
        <v>5</v>
      </c>
      <c r="ER42" s="63"/>
      <c r="ES42" s="149"/>
      <c r="ET42" s="149"/>
      <c r="EU42" s="149"/>
      <c r="EV42" s="638">
        <v>0</v>
      </c>
      <c r="EW42" s="638"/>
      <c r="EX42" s="638"/>
      <c r="EY42" s="638"/>
      <c r="EZ42" s="638"/>
      <c r="FA42" s="149"/>
      <c r="FB42" s="149"/>
      <c r="FC42" s="149"/>
      <c r="FD42" s="149"/>
      <c r="FE42" s="190"/>
      <c r="FF42" s="28">
        <f t="shared" si="17"/>
        <v>2.5</v>
      </c>
      <c r="FG42" s="410">
        <v>0</v>
      </c>
      <c r="FH42" s="63"/>
      <c r="FI42" s="63"/>
      <c r="FJ42" s="63"/>
      <c r="FK42" s="149"/>
      <c r="FL42" s="149"/>
      <c r="FM42" s="149"/>
      <c r="FN42" s="149"/>
      <c r="FO42" s="149"/>
      <c r="FP42" s="638">
        <v>0</v>
      </c>
      <c r="FQ42" s="638"/>
      <c r="FR42" s="638"/>
      <c r="FS42" s="638"/>
      <c r="FT42" s="638"/>
      <c r="FU42" s="149"/>
      <c r="FV42" s="149"/>
      <c r="FW42" s="28">
        <f t="shared" si="18"/>
        <v>0</v>
      </c>
      <c r="FX42" s="622">
        <v>0</v>
      </c>
      <c r="FY42" s="648">
        <v>0</v>
      </c>
      <c r="FZ42" s="151"/>
      <c r="GA42" s="151"/>
      <c r="GB42" s="151"/>
      <c r="GC42" s="151"/>
      <c r="GD42" s="148"/>
      <c r="GE42" s="187"/>
      <c r="GF42" s="187"/>
      <c r="GG42" s="187"/>
      <c r="GH42" s="187"/>
      <c r="GI42" s="30">
        <f t="shared" si="19"/>
        <v>0</v>
      </c>
      <c r="GJ42" s="196">
        <f t="shared" si="20"/>
        <v>6</v>
      </c>
      <c r="GK42" s="197">
        <f t="shared" si="21"/>
        <v>24.5</v>
      </c>
      <c r="GL42" s="31">
        <f t="shared" si="22"/>
        <v>1.4411764705882353</v>
      </c>
      <c r="GM42"/>
    </row>
    <row r="43" spans="1:195" ht="13.5" thickBot="1">
      <c r="A43" s="98">
        <v>13</v>
      </c>
      <c r="B43" s="99" t="s">
        <v>46</v>
      </c>
      <c r="C43" s="418">
        <v>5</v>
      </c>
      <c r="D43" s="191">
        <v>4</v>
      </c>
      <c r="E43" s="191">
        <v>5</v>
      </c>
      <c r="F43" s="191"/>
      <c r="G43" s="408">
        <v>5</v>
      </c>
      <c r="H43" s="408">
        <v>5</v>
      </c>
      <c r="I43" s="408">
        <v>5</v>
      </c>
      <c r="J43" s="151">
        <v>4</v>
      </c>
      <c r="K43" s="151"/>
      <c r="L43" s="151"/>
      <c r="M43" s="641">
        <v>4</v>
      </c>
      <c r="N43" s="641">
        <v>4</v>
      </c>
      <c r="O43" s="641">
        <v>4</v>
      </c>
      <c r="P43" s="641">
        <v>3</v>
      </c>
      <c r="Q43" s="641">
        <v>4</v>
      </c>
      <c r="R43" s="641">
        <v>4</v>
      </c>
      <c r="S43" s="641"/>
      <c r="T43" s="641"/>
      <c r="U43" s="641"/>
      <c r="V43" s="641"/>
      <c r="W43" s="641"/>
      <c r="X43" s="188"/>
      <c r="Y43" s="188"/>
      <c r="Z43" s="188"/>
      <c r="AA43" s="188"/>
      <c r="AB43" s="188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28">
        <f t="shared" si="11"/>
        <v>4.3076923076923075</v>
      </c>
      <c r="AW43" s="51">
        <v>5</v>
      </c>
      <c r="AX43" s="50"/>
      <c r="AY43" s="151">
        <v>5</v>
      </c>
      <c r="AZ43" s="149">
        <v>5</v>
      </c>
      <c r="BA43" s="149"/>
      <c r="BB43" s="151"/>
      <c r="BC43" s="641">
        <v>0</v>
      </c>
      <c r="BD43" s="641"/>
      <c r="BE43" s="641"/>
      <c r="BF43" s="641"/>
      <c r="BG43" s="641"/>
      <c r="BH43" s="641"/>
      <c r="BI43" s="641"/>
      <c r="BJ43" s="55"/>
      <c r="BK43" s="55"/>
      <c r="BL43" s="55"/>
      <c r="BM43" s="55"/>
      <c r="BN43" s="151"/>
      <c r="BO43" s="151"/>
      <c r="BP43" s="151"/>
      <c r="BQ43" s="151"/>
      <c r="BR43" s="149"/>
      <c r="BS43" s="149"/>
      <c r="BT43" s="190"/>
      <c r="BU43" s="28">
        <f t="shared" si="12"/>
        <v>3.75</v>
      </c>
      <c r="BV43" s="410">
        <v>5</v>
      </c>
      <c r="BW43" s="51">
        <v>5</v>
      </c>
      <c r="BX43" s="51"/>
      <c r="BY43" s="513"/>
      <c r="BZ43" s="151"/>
      <c r="CA43" s="149"/>
      <c r="CB43" s="638">
        <v>5</v>
      </c>
      <c r="CC43" s="638"/>
      <c r="CD43" s="638"/>
      <c r="CE43" s="638"/>
      <c r="CF43" s="638"/>
      <c r="CG43" s="638"/>
      <c r="CH43" s="149"/>
      <c r="CI43" s="149"/>
      <c r="CJ43" s="149"/>
      <c r="CK43" s="64"/>
      <c r="CL43" s="28">
        <f t="shared" si="13"/>
        <v>5</v>
      </c>
      <c r="CM43" s="416">
        <v>0</v>
      </c>
      <c r="CN43" s="164"/>
      <c r="CO43" s="151"/>
      <c r="CP43" s="149"/>
      <c r="CQ43" s="54"/>
      <c r="CR43" s="54"/>
      <c r="CS43" s="54"/>
      <c r="CT43" s="149"/>
      <c r="CU43" s="149"/>
      <c r="CV43" s="149"/>
      <c r="CW43" s="149"/>
      <c r="CX43" s="149"/>
      <c r="CY43" s="190"/>
      <c r="CZ43" s="28">
        <f t="shared" si="14"/>
        <v>0</v>
      </c>
      <c r="DA43" s="98">
        <v>13</v>
      </c>
      <c r="DB43" s="99" t="s">
        <v>46</v>
      </c>
      <c r="DC43" s="191">
        <v>5</v>
      </c>
      <c r="DD43" s="648">
        <v>5</v>
      </c>
      <c r="DE43" s="641"/>
      <c r="DF43" s="641"/>
      <c r="DG43" s="641"/>
      <c r="DH43" s="641"/>
      <c r="DI43" s="151"/>
      <c r="DJ43" s="149"/>
      <c r="DK43" s="149"/>
      <c r="DL43" s="190"/>
      <c r="DM43" s="54"/>
      <c r="DN43" s="190"/>
      <c r="DO43" s="190"/>
      <c r="DP43" s="28">
        <f t="shared" si="15"/>
        <v>5</v>
      </c>
      <c r="DQ43" s="410">
        <v>5</v>
      </c>
      <c r="DR43" s="51">
        <v>5</v>
      </c>
      <c r="DS43" s="51">
        <v>5</v>
      </c>
      <c r="DT43" s="513">
        <v>5</v>
      </c>
      <c r="DU43" s="151">
        <v>4</v>
      </c>
      <c r="DV43" s="149">
        <v>5</v>
      </c>
      <c r="DW43" s="151"/>
      <c r="DX43" s="151"/>
      <c r="DY43" s="151"/>
      <c r="DZ43" s="151"/>
      <c r="EA43" s="151"/>
      <c r="EB43" s="188"/>
      <c r="EC43" s="151"/>
      <c r="ED43" s="149"/>
      <c r="EE43" s="149"/>
      <c r="EF43" s="149"/>
      <c r="EG43" s="149"/>
      <c r="EH43" s="149"/>
      <c r="EI43" s="149"/>
      <c r="EJ43" s="149"/>
      <c r="EK43" s="149"/>
      <c r="EL43" s="149"/>
      <c r="EM43" s="149"/>
      <c r="EN43" s="149"/>
      <c r="EO43" s="190"/>
      <c r="EP43" s="28">
        <f t="shared" si="16"/>
        <v>4.833333333333333</v>
      </c>
      <c r="EQ43" s="410">
        <v>0</v>
      </c>
      <c r="ER43" s="63"/>
      <c r="ES43" s="149"/>
      <c r="ET43" s="149">
        <v>5</v>
      </c>
      <c r="EU43" s="149"/>
      <c r="EV43" s="638">
        <v>5</v>
      </c>
      <c r="EW43" s="638"/>
      <c r="EX43" s="638"/>
      <c r="EY43" s="638"/>
      <c r="EZ43" s="638"/>
      <c r="FA43" s="149"/>
      <c r="FB43" s="149"/>
      <c r="FC43" s="149"/>
      <c r="FD43" s="149"/>
      <c r="FE43" s="190"/>
      <c r="FF43" s="28">
        <f t="shared" si="17"/>
        <v>3.3333333333333335</v>
      </c>
      <c r="FG43" s="410">
        <v>5</v>
      </c>
      <c r="FH43" s="63">
        <v>3</v>
      </c>
      <c r="FI43" s="63">
        <v>5</v>
      </c>
      <c r="FJ43" s="63"/>
      <c r="FK43" s="149">
        <v>5</v>
      </c>
      <c r="FL43" s="149">
        <v>5</v>
      </c>
      <c r="FM43" s="149">
        <v>5</v>
      </c>
      <c r="FN43" s="149">
        <v>5</v>
      </c>
      <c r="FO43" s="149"/>
      <c r="FP43" s="638">
        <v>5</v>
      </c>
      <c r="FQ43" s="638"/>
      <c r="FR43" s="638"/>
      <c r="FS43" s="638"/>
      <c r="FT43" s="638"/>
      <c r="FU43" s="149"/>
      <c r="FV43" s="149"/>
      <c r="FW43" s="28">
        <f t="shared" si="18"/>
        <v>4.75</v>
      </c>
      <c r="FX43" s="622">
        <v>5</v>
      </c>
      <c r="FY43" s="648">
        <v>5</v>
      </c>
      <c r="FZ43" s="151">
        <v>5</v>
      </c>
      <c r="GA43" s="151">
        <v>5</v>
      </c>
      <c r="GB43" s="151"/>
      <c r="GC43" s="151"/>
      <c r="GD43" s="148"/>
      <c r="GE43" s="187"/>
      <c r="GF43" s="187"/>
      <c r="GG43" s="187"/>
      <c r="GH43" s="187"/>
      <c r="GI43" s="30">
        <f t="shared" si="19"/>
        <v>5</v>
      </c>
      <c r="GJ43" s="196">
        <f t="shared" si="20"/>
        <v>30.974358974358974</v>
      </c>
      <c r="GK43" s="197">
        <f t="shared" si="21"/>
        <v>67.38461538461539</v>
      </c>
      <c r="GL43" s="31">
        <f t="shared" si="22"/>
        <v>3.9638009049773757</v>
      </c>
      <c r="GM43"/>
    </row>
    <row r="44" spans="1:195" ht="13.5" thickBot="1">
      <c r="A44" s="98">
        <v>14</v>
      </c>
      <c r="B44" s="99" t="s">
        <v>47</v>
      </c>
      <c r="C44" s="418">
        <v>3</v>
      </c>
      <c r="D44" s="191">
        <v>3</v>
      </c>
      <c r="E44" s="191">
        <v>3</v>
      </c>
      <c r="F44" s="191"/>
      <c r="G44" s="408">
        <v>2</v>
      </c>
      <c r="H44" s="408">
        <v>3</v>
      </c>
      <c r="I44" s="408">
        <v>3</v>
      </c>
      <c r="J44" s="151">
        <v>2</v>
      </c>
      <c r="K44" s="151">
        <v>3</v>
      </c>
      <c r="L44" s="151">
        <v>3</v>
      </c>
      <c r="M44" s="641">
        <v>2</v>
      </c>
      <c r="N44" s="641">
        <v>3</v>
      </c>
      <c r="O44" s="641">
        <v>3</v>
      </c>
      <c r="P44" s="641">
        <v>2</v>
      </c>
      <c r="Q44" s="641">
        <v>3</v>
      </c>
      <c r="R44" s="641">
        <v>3</v>
      </c>
      <c r="S44" s="641"/>
      <c r="T44" s="641"/>
      <c r="U44" s="641"/>
      <c r="V44" s="641"/>
      <c r="W44" s="641"/>
      <c r="X44" s="188"/>
      <c r="Y44" s="188"/>
      <c r="Z44" s="188"/>
      <c r="AA44" s="188"/>
      <c r="AB44" s="188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28">
        <f t="shared" si="11"/>
        <v>2.7333333333333334</v>
      </c>
      <c r="AW44" s="51">
        <v>3</v>
      </c>
      <c r="AX44" s="50"/>
      <c r="AY44" s="151">
        <v>3</v>
      </c>
      <c r="AZ44" s="149">
        <v>3</v>
      </c>
      <c r="BA44" s="149"/>
      <c r="BB44" s="151"/>
      <c r="BC44" s="641">
        <v>3</v>
      </c>
      <c r="BD44" s="641"/>
      <c r="BE44" s="641"/>
      <c r="BF44" s="641"/>
      <c r="BG44" s="641"/>
      <c r="BH44" s="641"/>
      <c r="BI44" s="641"/>
      <c r="BJ44" s="55"/>
      <c r="BK44" s="55"/>
      <c r="BL44" s="55"/>
      <c r="BM44" s="55"/>
      <c r="BN44" s="151"/>
      <c r="BO44" s="151"/>
      <c r="BP44" s="151"/>
      <c r="BQ44" s="151"/>
      <c r="BR44" s="149"/>
      <c r="BS44" s="149"/>
      <c r="BT44" s="190"/>
      <c r="BU44" s="28">
        <f t="shared" si="12"/>
        <v>3</v>
      </c>
      <c r="BV44" s="410">
        <v>3</v>
      </c>
      <c r="BW44" s="51"/>
      <c r="BX44" s="51"/>
      <c r="BY44" s="513">
        <v>2</v>
      </c>
      <c r="BZ44" s="151"/>
      <c r="CA44" s="149"/>
      <c r="CB44" s="638">
        <v>0</v>
      </c>
      <c r="CC44" s="638"/>
      <c r="CD44" s="638"/>
      <c r="CE44" s="638"/>
      <c r="CF44" s="638"/>
      <c r="CG44" s="638"/>
      <c r="CH44" s="149"/>
      <c r="CI44" s="149"/>
      <c r="CJ44" s="149"/>
      <c r="CK44" s="64"/>
      <c r="CL44" s="28">
        <f t="shared" si="13"/>
        <v>1.6666666666666667</v>
      </c>
      <c r="CM44" s="416">
        <v>0</v>
      </c>
      <c r="CN44" s="164"/>
      <c r="CO44" s="151"/>
      <c r="CP44" s="149"/>
      <c r="CQ44" s="54"/>
      <c r="CR44" s="54"/>
      <c r="CS44" s="54"/>
      <c r="CT44" s="149"/>
      <c r="CU44" s="149"/>
      <c r="CV44" s="149"/>
      <c r="CW44" s="149"/>
      <c r="CX44" s="149"/>
      <c r="CY44" s="190"/>
      <c r="CZ44" s="28">
        <f t="shared" si="14"/>
        <v>0</v>
      </c>
      <c r="DA44" s="98">
        <v>14</v>
      </c>
      <c r="DB44" s="99" t="s">
        <v>47</v>
      </c>
      <c r="DC44" s="191">
        <v>0</v>
      </c>
      <c r="DD44" s="648">
        <v>5</v>
      </c>
      <c r="DE44" s="641">
        <v>4</v>
      </c>
      <c r="DF44" s="641"/>
      <c r="DG44" s="641"/>
      <c r="DH44" s="641"/>
      <c r="DI44" s="151"/>
      <c r="DJ44" s="149"/>
      <c r="DK44" s="149"/>
      <c r="DL44" s="190"/>
      <c r="DM44" s="54"/>
      <c r="DN44" s="190"/>
      <c r="DO44" s="190"/>
      <c r="DP44" s="28">
        <f t="shared" si="15"/>
        <v>3</v>
      </c>
      <c r="DQ44" s="410">
        <v>5</v>
      </c>
      <c r="DR44" s="51">
        <v>5</v>
      </c>
      <c r="DS44" s="51">
        <v>4</v>
      </c>
      <c r="DT44" s="513">
        <v>5</v>
      </c>
      <c r="DU44" s="151">
        <v>5</v>
      </c>
      <c r="DV44" s="149">
        <v>5</v>
      </c>
      <c r="DW44" s="151"/>
      <c r="DX44" s="151"/>
      <c r="DY44" s="151"/>
      <c r="DZ44" s="151"/>
      <c r="EA44" s="151"/>
      <c r="EB44" s="188"/>
      <c r="EC44" s="151"/>
      <c r="ED44" s="149"/>
      <c r="EE44" s="149"/>
      <c r="EF44" s="149"/>
      <c r="EG44" s="149"/>
      <c r="EH44" s="149"/>
      <c r="EI44" s="149"/>
      <c r="EJ44" s="149"/>
      <c r="EK44" s="149"/>
      <c r="EL44" s="149"/>
      <c r="EM44" s="149"/>
      <c r="EN44" s="149"/>
      <c r="EO44" s="190"/>
      <c r="EP44" s="28">
        <f t="shared" si="16"/>
        <v>4.833333333333333</v>
      </c>
      <c r="EQ44" s="410">
        <v>0</v>
      </c>
      <c r="ER44" s="63"/>
      <c r="ES44" s="149">
        <v>5</v>
      </c>
      <c r="ET44" s="149">
        <v>5</v>
      </c>
      <c r="EU44" s="149">
        <v>5</v>
      </c>
      <c r="EV44" s="638">
        <v>4</v>
      </c>
      <c r="EW44" s="638">
        <v>4</v>
      </c>
      <c r="EX44" s="638"/>
      <c r="EY44" s="638"/>
      <c r="EZ44" s="638"/>
      <c r="FA44" s="149"/>
      <c r="FB44" s="149"/>
      <c r="FC44" s="149"/>
      <c r="FD44" s="149"/>
      <c r="FE44" s="190"/>
      <c r="FF44" s="28">
        <f t="shared" si="17"/>
        <v>3.8333333333333335</v>
      </c>
      <c r="FG44" s="410">
        <v>3</v>
      </c>
      <c r="FH44" s="63">
        <v>2</v>
      </c>
      <c r="FI44" s="63"/>
      <c r="FJ44" s="63"/>
      <c r="FK44" s="149">
        <v>5</v>
      </c>
      <c r="FL44" s="149">
        <v>4</v>
      </c>
      <c r="FM44" s="149"/>
      <c r="FN44" s="149"/>
      <c r="FO44" s="149"/>
      <c r="FP44" s="638">
        <v>0</v>
      </c>
      <c r="FQ44" s="638"/>
      <c r="FR44" s="638"/>
      <c r="FS44" s="638"/>
      <c r="FT44" s="638"/>
      <c r="FU44" s="149"/>
      <c r="FV44" s="149"/>
      <c r="FW44" s="28">
        <f t="shared" si="18"/>
        <v>2.8</v>
      </c>
      <c r="FX44" s="622">
        <v>4</v>
      </c>
      <c r="FY44" s="648">
        <v>4</v>
      </c>
      <c r="FZ44" s="151">
        <v>4</v>
      </c>
      <c r="GA44" s="151"/>
      <c r="GB44" s="151"/>
      <c r="GC44" s="151"/>
      <c r="GD44" s="148"/>
      <c r="GE44" s="187"/>
      <c r="GF44" s="187"/>
      <c r="GG44" s="187"/>
      <c r="GH44" s="187"/>
      <c r="GI44" s="30">
        <f t="shared" si="19"/>
        <v>4</v>
      </c>
      <c r="GJ44" s="196">
        <f t="shared" si="20"/>
        <v>21.866666666666667</v>
      </c>
      <c r="GK44" s="197">
        <f t="shared" si="21"/>
        <v>51.46666666666667</v>
      </c>
      <c r="GL44" s="31">
        <f t="shared" si="22"/>
        <v>3.0274509803921568</v>
      </c>
      <c r="GM44"/>
    </row>
    <row r="45" spans="1:195" ht="13.5" thickBot="1">
      <c r="A45" s="100">
        <v>15</v>
      </c>
      <c r="B45" s="99" t="s">
        <v>48</v>
      </c>
      <c r="C45" s="418">
        <v>3</v>
      </c>
      <c r="D45" s="191">
        <v>2</v>
      </c>
      <c r="E45" s="191">
        <v>4</v>
      </c>
      <c r="F45" s="191"/>
      <c r="G45" s="408">
        <v>3</v>
      </c>
      <c r="H45" s="408">
        <v>2</v>
      </c>
      <c r="I45" s="408">
        <v>3</v>
      </c>
      <c r="J45" s="151">
        <v>2</v>
      </c>
      <c r="K45" s="151">
        <v>3</v>
      </c>
      <c r="L45" s="151"/>
      <c r="M45" s="641">
        <v>2</v>
      </c>
      <c r="N45" s="641">
        <v>3</v>
      </c>
      <c r="O45" s="641">
        <v>2</v>
      </c>
      <c r="P45" s="641">
        <v>3</v>
      </c>
      <c r="Q45" s="641">
        <v>2</v>
      </c>
      <c r="R45" s="641"/>
      <c r="S45" s="641"/>
      <c r="T45" s="641"/>
      <c r="U45" s="641"/>
      <c r="V45" s="641"/>
      <c r="W45" s="641"/>
      <c r="X45" s="188"/>
      <c r="Y45" s="188"/>
      <c r="Z45" s="188"/>
      <c r="AA45" s="188"/>
      <c r="AB45" s="188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28">
        <f t="shared" si="11"/>
        <v>2.6153846153846154</v>
      </c>
      <c r="AW45" s="51">
        <v>3</v>
      </c>
      <c r="AX45" s="50"/>
      <c r="AY45" s="151">
        <v>3</v>
      </c>
      <c r="AZ45" s="149">
        <v>3</v>
      </c>
      <c r="BA45" s="149"/>
      <c r="BB45" s="151"/>
      <c r="BC45" s="641">
        <v>3</v>
      </c>
      <c r="BD45" s="641"/>
      <c r="BE45" s="641"/>
      <c r="BF45" s="641"/>
      <c r="BG45" s="641"/>
      <c r="BH45" s="641"/>
      <c r="BI45" s="641"/>
      <c r="BJ45" s="55"/>
      <c r="BK45" s="55"/>
      <c r="BL45" s="55"/>
      <c r="BM45" s="55"/>
      <c r="BN45" s="151"/>
      <c r="BO45" s="151"/>
      <c r="BP45" s="151"/>
      <c r="BQ45" s="151"/>
      <c r="BR45" s="149"/>
      <c r="BS45" s="149"/>
      <c r="BT45" s="190"/>
      <c r="BU45" s="28">
        <f t="shared" si="12"/>
        <v>3</v>
      </c>
      <c r="BV45" s="410">
        <v>3</v>
      </c>
      <c r="BW45" s="51"/>
      <c r="BX45" s="51"/>
      <c r="BY45" s="513">
        <v>2</v>
      </c>
      <c r="BZ45" s="151"/>
      <c r="CA45" s="149"/>
      <c r="CB45" s="638">
        <v>3</v>
      </c>
      <c r="CC45" s="638"/>
      <c r="CD45" s="638"/>
      <c r="CE45" s="638"/>
      <c r="CF45" s="638"/>
      <c r="CG45" s="638"/>
      <c r="CH45" s="149"/>
      <c r="CI45" s="149"/>
      <c r="CJ45" s="149"/>
      <c r="CK45" s="64"/>
      <c r="CL45" s="28">
        <f t="shared" si="13"/>
        <v>2.6666666666666665</v>
      </c>
      <c r="CM45" s="416">
        <v>0</v>
      </c>
      <c r="CN45" s="164"/>
      <c r="CO45" s="151"/>
      <c r="CP45" s="149"/>
      <c r="CQ45" s="54"/>
      <c r="CR45" s="54"/>
      <c r="CS45" s="54"/>
      <c r="CT45" s="149"/>
      <c r="CU45" s="149"/>
      <c r="CV45" s="149"/>
      <c r="CW45" s="149"/>
      <c r="CX45" s="149"/>
      <c r="CY45" s="190"/>
      <c r="CZ45" s="28">
        <f t="shared" si="14"/>
        <v>0</v>
      </c>
      <c r="DA45" s="100">
        <v>15</v>
      </c>
      <c r="DB45" s="99" t="s">
        <v>48</v>
      </c>
      <c r="DC45" s="191">
        <v>0</v>
      </c>
      <c r="DD45" s="648">
        <v>4</v>
      </c>
      <c r="DE45" s="641">
        <v>4</v>
      </c>
      <c r="DF45" s="641"/>
      <c r="DG45" s="641"/>
      <c r="DH45" s="641"/>
      <c r="DI45" s="151"/>
      <c r="DJ45" s="149"/>
      <c r="DK45" s="149"/>
      <c r="DL45" s="190"/>
      <c r="DM45" s="54"/>
      <c r="DN45" s="190"/>
      <c r="DO45" s="190"/>
      <c r="DP45" s="28">
        <f t="shared" si="15"/>
        <v>2.6666666666666665</v>
      </c>
      <c r="DQ45" s="410">
        <v>4</v>
      </c>
      <c r="DR45" s="51">
        <v>5</v>
      </c>
      <c r="DS45" s="51">
        <v>4</v>
      </c>
      <c r="DT45" s="513">
        <v>5</v>
      </c>
      <c r="DU45" s="151">
        <v>4</v>
      </c>
      <c r="DV45" s="149"/>
      <c r="DW45" s="151"/>
      <c r="DX45" s="151"/>
      <c r="DY45" s="151"/>
      <c r="DZ45" s="151"/>
      <c r="EA45" s="151"/>
      <c r="EB45" s="188"/>
      <c r="EC45" s="151"/>
      <c r="ED45" s="149"/>
      <c r="EE45" s="149"/>
      <c r="EF45" s="149"/>
      <c r="EG45" s="149"/>
      <c r="EH45" s="149"/>
      <c r="EI45" s="149"/>
      <c r="EJ45" s="149"/>
      <c r="EK45" s="149"/>
      <c r="EL45" s="149"/>
      <c r="EM45" s="149"/>
      <c r="EN45" s="149"/>
      <c r="EO45" s="190"/>
      <c r="EP45" s="28">
        <f t="shared" si="16"/>
        <v>4.4</v>
      </c>
      <c r="EQ45" s="410">
        <v>4</v>
      </c>
      <c r="ER45" s="63"/>
      <c r="ES45" s="149"/>
      <c r="ET45" s="149">
        <v>4</v>
      </c>
      <c r="EU45" s="149"/>
      <c r="EV45" s="638">
        <v>3</v>
      </c>
      <c r="EW45" s="638">
        <v>3</v>
      </c>
      <c r="EX45" s="638"/>
      <c r="EY45" s="638"/>
      <c r="EZ45" s="638"/>
      <c r="FA45" s="149"/>
      <c r="FB45" s="149"/>
      <c r="FC45" s="149"/>
      <c r="FD45" s="149"/>
      <c r="FE45" s="190"/>
      <c r="FF45" s="28">
        <f t="shared" si="17"/>
        <v>3.5</v>
      </c>
      <c r="FG45" s="410">
        <v>3</v>
      </c>
      <c r="FH45" s="63">
        <v>2</v>
      </c>
      <c r="FI45" s="63"/>
      <c r="FJ45" s="63"/>
      <c r="FK45" s="149">
        <v>3</v>
      </c>
      <c r="FL45" s="149">
        <v>3</v>
      </c>
      <c r="FM45" s="149"/>
      <c r="FN45" s="149"/>
      <c r="FO45" s="149"/>
      <c r="FP45" s="638">
        <v>3</v>
      </c>
      <c r="FQ45" s="638"/>
      <c r="FR45" s="638"/>
      <c r="FS45" s="638"/>
      <c r="FT45" s="638"/>
      <c r="FU45" s="149"/>
      <c r="FV45" s="149"/>
      <c r="FW45" s="28">
        <f t="shared" si="18"/>
        <v>2.8</v>
      </c>
      <c r="FX45" s="622">
        <v>3</v>
      </c>
      <c r="FY45" s="648">
        <v>4</v>
      </c>
      <c r="FZ45" s="151"/>
      <c r="GA45" s="151"/>
      <c r="GB45" s="151"/>
      <c r="GC45" s="151"/>
      <c r="GD45" s="148"/>
      <c r="GE45" s="187"/>
      <c r="GF45" s="187"/>
      <c r="GG45" s="187"/>
      <c r="GH45" s="187"/>
      <c r="GI45" s="30">
        <f t="shared" si="19"/>
        <v>3.5</v>
      </c>
      <c r="GJ45" s="196">
        <f t="shared" si="20"/>
        <v>21.648717948717948</v>
      </c>
      <c r="GK45" s="197">
        <f t="shared" si="21"/>
        <v>45.49038461538461</v>
      </c>
      <c r="GL45" s="31">
        <f t="shared" si="22"/>
        <v>2.6759049773755654</v>
      </c>
      <c r="GM45"/>
    </row>
    <row r="46" spans="1:195" ht="13.5" thickBot="1">
      <c r="A46" s="98">
        <v>16</v>
      </c>
      <c r="B46" s="99" t="s">
        <v>49</v>
      </c>
      <c r="C46" s="418">
        <v>4</v>
      </c>
      <c r="D46" s="191">
        <v>3</v>
      </c>
      <c r="E46" s="191">
        <v>4</v>
      </c>
      <c r="F46" s="191"/>
      <c r="G46" s="408">
        <v>4</v>
      </c>
      <c r="H46" s="408">
        <v>3</v>
      </c>
      <c r="I46" s="408">
        <v>3</v>
      </c>
      <c r="J46" s="151">
        <v>4</v>
      </c>
      <c r="K46" s="151">
        <v>4</v>
      </c>
      <c r="L46" s="151"/>
      <c r="M46" s="641">
        <v>2</v>
      </c>
      <c r="N46" s="641">
        <v>4</v>
      </c>
      <c r="O46" s="641">
        <v>3</v>
      </c>
      <c r="P46" s="641">
        <v>3</v>
      </c>
      <c r="Q46" s="641">
        <v>2</v>
      </c>
      <c r="R46" s="641">
        <v>2</v>
      </c>
      <c r="S46" s="641"/>
      <c r="T46" s="641"/>
      <c r="U46" s="641"/>
      <c r="V46" s="641"/>
      <c r="W46" s="641"/>
      <c r="X46" s="188"/>
      <c r="Y46" s="188"/>
      <c r="Z46" s="188"/>
      <c r="AA46" s="188"/>
      <c r="AB46" s="188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28">
        <f t="shared" si="11"/>
        <v>3.2142857142857144</v>
      </c>
      <c r="AW46" s="51">
        <v>3</v>
      </c>
      <c r="AX46" s="63"/>
      <c r="AY46" s="151">
        <v>3</v>
      </c>
      <c r="AZ46" s="149">
        <v>4</v>
      </c>
      <c r="BA46" s="149">
        <v>4</v>
      </c>
      <c r="BB46" s="151"/>
      <c r="BC46" s="641">
        <v>4</v>
      </c>
      <c r="BD46" s="641"/>
      <c r="BE46" s="641"/>
      <c r="BF46" s="641"/>
      <c r="BG46" s="641"/>
      <c r="BH46" s="641"/>
      <c r="BI46" s="641"/>
      <c r="BJ46" s="55"/>
      <c r="BK46" s="55"/>
      <c r="BL46" s="55"/>
      <c r="BM46" s="55"/>
      <c r="BN46" s="151"/>
      <c r="BO46" s="151"/>
      <c r="BP46" s="151"/>
      <c r="BQ46" s="151"/>
      <c r="BR46" s="149"/>
      <c r="BS46" s="149"/>
      <c r="BT46" s="190"/>
      <c r="BU46" s="28">
        <f t="shared" si="12"/>
        <v>3.6</v>
      </c>
      <c r="BV46" s="410">
        <v>5</v>
      </c>
      <c r="BW46" s="51"/>
      <c r="BX46" s="51"/>
      <c r="BY46" s="513">
        <v>2</v>
      </c>
      <c r="BZ46" s="151">
        <v>4</v>
      </c>
      <c r="CA46" s="149"/>
      <c r="CB46" s="638">
        <v>4</v>
      </c>
      <c r="CC46" s="638">
        <v>4</v>
      </c>
      <c r="CD46" s="638"/>
      <c r="CE46" s="638"/>
      <c r="CF46" s="638"/>
      <c r="CG46" s="638"/>
      <c r="CH46" s="149"/>
      <c r="CI46" s="149"/>
      <c r="CJ46" s="149"/>
      <c r="CK46" s="64"/>
      <c r="CL46" s="28">
        <f t="shared" si="13"/>
        <v>3.8</v>
      </c>
      <c r="CM46" s="416">
        <v>0</v>
      </c>
      <c r="CN46" s="164"/>
      <c r="CO46" s="151"/>
      <c r="CP46" s="149"/>
      <c r="CQ46" s="54"/>
      <c r="CR46" s="54"/>
      <c r="CS46" s="54"/>
      <c r="CT46" s="149"/>
      <c r="CU46" s="149"/>
      <c r="CV46" s="149"/>
      <c r="CW46" s="149"/>
      <c r="CX46" s="149"/>
      <c r="CY46" s="190"/>
      <c r="CZ46" s="28">
        <f t="shared" si="14"/>
        <v>0</v>
      </c>
      <c r="DA46" s="98">
        <v>16</v>
      </c>
      <c r="DB46" s="99" t="s">
        <v>49</v>
      </c>
      <c r="DC46" s="191">
        <v>0</v>
      </c>
      <c r="DD46" s="648">
        <v>5</v>
      </c>
      <c r="DE46" s="641">
        <v>5</v>
      </c>
      <c r="DF46" s="641"/>
      <c r="DG46" s="641"/>
      <c r="DH46" s="641"/>
      <c r="DI46" s="151"/>
      <c r="DJ46" s="149"/>
      <c r="DK46" s="149"/>
      <c r="DL46" s="190"/>
      <c r="DM46" s="54"/>
      <c r="DN46" s="190"/>
      <c r="DO46" s="190"/>
      <c r="DP46" s="28">
        <f t="shared" si="15"/>
        <v>3.3333333333333335</v>
      </c>
      <c r="DQ46" s="410">
        <v>5</v>
      </c>
      <c r="DR46" s="51">
        <v>5</v>
      </c>
      <c r="DS46" s="51">
        <v>4</v>
      </c>
      <c r="DT46" s="513">
        <v>5</v>
      </c>
      <c r="DU46" s="151">
        <v>5</v>
      </c>
      <c r="DV46" s="149">
        <v>5</v>
      </c>
      <c r="DW46" s="151"/>
      <c r="DX46" s="151"/>
      <c r="DY46" s="151"/>
      <c r="DZ46" s="151"/>
      <c r="EA46" s="151"/>
      <c r="EB46" s="188"/>
      <c r="EC46" s="151"/>
      <c r="ED46" s="149"/>
      <c r="EE46" s="149"/>
      <c r="EF46" s="149"/>
      <c r="EG46" s="149"/>
      <c r="EH46" s="149"/>
      <c r="EI46" s="149"/>
      <c r="EJ46" s="149"/>
      <c r="EK46" s="149"/>
      <c r="EL46" s="149"/>
      <c r="EM46" s="149"/>
      <c r="EN46" s="149"/>
      <c r="EO46" s="190"/>
      <c r="EP46" s="28">
        <f t="shared" si="16"/>
        <v>4.833333333333333</v>
      </c>
      <c r="EQ46" s="410">
        <v>0</v>
      </c>
      <c r="ER46" s="63"/>
      <c r="ES46" s="149">
        <v>4</v>
      </c>
      <c r="ET46" s="149">
        <v>4</v>
      </c>
      <c r="EU46" s="149"/>
      <c r="EV46" s="638">
        <v>4</v>
      </c>
      <c r="EW46" s="638">
        <v>3</v>
      </c>
      <c r="EX46" s="638"/>
      <c r="EY46" s="638"/>
      <c r="EZ46" s="638"/>
      <c r="FA46" s="149"/>
      <c r="FB46" s="149"/>
      <c r="FC46" s="149"/>
      <c r="FD46" s="149"/>
      <c r="FE46" s="190"/>
      <c r="FF46" s="28">
        <f t="shared" si="17"/>
        <v>3</v>
      </c>
      <c r="FG46" s="410">
        <v>3</v>
      </c>
      <c r="FH46" s="63">
        <v>3</v>
      </c>
      <c r="FI46" s="63"/>
      <c r="FJ46" s="63"/>
      <c r="FK46" s="149">
        <v>3</v>
      </c>
      <c r="FL46" s="149">
        <v>3</v>
      </c>
      <c r="FM46" s="149"/>
      <c r="FN46" s="149"/>
      <c r="FO46" s="149"/>
      <c r="FP46" s="638">
        <v>0</v>
      </c>
      <c r="FQ46" s="638"/>
      <c r="FR46" s="638"/>
      <c r="FS46" s="638"/>
      <c r="FT46" s="638"/>
      <c r="FU46" s="149"/>
      <c r="FV46" s="149"/>
      <c r="FW46" s="28">
        <f t="shared" si="18"/>
        <v>2.4</v>
      </c>
      <c r="FX46" s="622">
        <v>3</v>
      </c>
      <c r="FY46" s="648">
        <v>0</v>
      </c>
      <c r="FZ46" s="151"/>
      <c r="GA46" s="151"/>
      <c r="GB46" s="151"/>
      <c r="GC46" s="151"/>
      <c r="GD46" s="148"/>
      <c r="GE46" s="187"/>
      <c r="GF46" s="187"/>
      <c r="GG46" s="187"/>
      <c r="GH46" s="187"/>
      <c r="GI46" s="30">
        <f t="shared" si="19"/>
        <v>1.5</v>
      </c>
      <c r="GJ46" s="196">
        <f t="shared" si="20"/>
        <v>24.180952380952384</v>
      </c>
      <c r="GK46" s="197">
        <f t="shared" si="21"/>
        <v>49.94047619047619</v>
      </c>
      <c r="GL46" s="31">
        <f t="shared" si="22"/>
        <v>2.937675070028011</v>
      </c>
      <c r="GM46"/>
    </row>
    <row r="47" spans="1:195" ht="13.5" thickBot="1">
      <c r="A47" s="98">
        <v>17</v>
      </c>
      <c r="B47" s="99" t="s">
        <v>26</v>
      </c>
      <c r="C47" s="418">
        <v>5</v>
      </c>
      <c r="D47" s="191">
        <v>5</v>
      </c>
      <c r="E47" s="191">
        <v>4</v>
      </c>
      <c r="F47" s="191"/>
      <c r="G47" s="408">
        <v>4</v>
      </c>
      <c r="H47" s="408">
        <v>4</v>
      </c>
      <c r="I47" s="408">
        <v>3</v>
      </c>
      <c r="J47" s="151">
        <v>4</v>
      </c>
      <c r="K47" s="151">
        <v>4</v>
      </c>
      <c r="L47" s="151"/>
      <c r="M47" s="641">
        <v>3</v>
      </c>
      <c r="N47" s="641">
        <v>4</v>
      </c>
      <c r="O47" s="641">
        <v>3</v>
      </c>
      <c r="P47" s="641"/>
      <c r="Q47" s="641"/>
      <c r="R47" s="641"/>
      <c r="S47" s="641"/>
      <c r="T47" s="641"/>
      <c r="U47" s="641"/>
      <c r="V47" s="641"/>
      <c r="W47" s="641"/>
      <c r="X47" s="188"/>
      <c r="Y47" s="188"/>
      <c r="Z47" s="188"/>
      <c r="AA47" s="188"/>
      <c r="AB47" s="188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28">
        <f t="shared" si="11"/>
        <v>3.909090909090909</v>
      </c>
      <c r="AW47" s="51">
        <v>4</v>
      </c>
      <c r="AX47" s="63"/>
      <c r="AY47" s="151">
        <v>4</v>
      </c>
      <c r="AZ47" s="149"/>
      <c r="BA47" s="149"/>
      <c r="BB47" s="151"/>
      <c r="BC47" s="641">
        <v>0</v>
      </c>
      <c r="BD47" s="641"/>
      <c r="BE47" s="641"/>
      <c r="BF47" s="641"/>
      <c r="BG47" s="641"/>
      <c r="BH47" s="641"/>
      <c r="BI47" s="641"/>
      <c r="BJ47" s="55"/>
      <c r="BK47" s="55"/>
      <c r="BL47" s="55"/>
      <c r="BM47" s="55"/>
      <c r="BN47" s="151"/>
      <c r="BO47" s="151"/>
      <c r="BP47" s="151"/>
      <c r="BQ47" s="151"/>
      <c r="BR47" s="149"/>
      <c r="BS47" s="149"/>
      <c r="BT47" s="190"/>
      <c r="BU47" s="28">
        <f t="shared" si="12"/>
        <v>2.6666666666666665</v>
      </c>
      <c r="BV47" s="410">
        <v>4</v>
      </c>
      <c r="BW47" s="51">
        <v>3</v>
      </c>
      <c r="BX47" s="51">
        <v>4</v>
      </c>
      <c r="BY47" s="513">
        <v>4</v>
      </c>
      <c r="BZ47" s="151">
        <v>4</v>
      </c>
      <c r="CA47" s="149"/>
      <c r="CB47" s="638">
        <v>3</v>
      </c>
      <c r="CC47" s="638"/>
      <c r="CD47" s="638"/>
      <c r="CE47" s="638"/>
      <c r="CF47" s="638"/>
      <c r="CG47" s="638"/>
      <c r="CH47" s="149"/>
      <c r="CI47" s="149"/>
      <c r="CJ47" s="149"/>
      <c r="CK47" s="64"/>
      <c r="CL47" s="28">
        <f t="shared" si="13"/>
        <v>3.6666666666666665</v>
      </c>
      <c r="CM47" s="416">
        <v>0</v>
      </c>
      <c r="CN47" s="164"/>
      <c r="CO47" s="151"/>
      <c r="CP47" s="149"/>
      <c r="CQ47" s="54"/>
      <c r="CR47" s="54"/>
      <c r="CS47" s="54"/>
      <c r="CT47" s="149"/>
      <c r="CU47" s="149"/>
      <c r="CV47" s="149"/>
      <c r="CW47" s="149"/>
      <c r="CX47" s="149"/>
      <c r="CY47" s="190"/>
      <c r="CZ47" s="28">
        <f t="shared" si="14"/>
        <v>0</v>
      </c>
      <c r="DA47" s="98">
        <v>17</v>
      </c>
      <c r="DB47" s="99" t="s">
        <v>26</v>
      </c>
      <c r="DC47" s="191">
        <v>0</v>
      </c>
      <c r="DD47" s="648">
        <v>4</v>
      </c>
      <c r="DE47" s="641"/>
      <c r="DF47" s="641"/>
      <c r="DG47" s="641"/>
      <c r="DH47" s="641"/>
      <c r="DI47" s="151"/>
      <c r="DJ47" s="149"/>
      <c r="DK47" s="149"/>
      <c r="DL47" s="190"/>
      <c r="DM47" s="54"/>
      <c r="DN47" s="190"/>
      <c r="DO47" s="190"/>
      <c r="DP47" s="28">
        <f t="shared" si="15"/>
        <v>2</v>
      </c>
      <c r="DQ47" s="410">
        <v>4</v>
      </c>
      <c r="DR47" s="51">
        <v>4</v>
      </c>
      <c r="DS47" s="51">
        <v>4</v>
      </c>
      <c r="DT47" s="513">
        <v>4</v>
      </c>
      <c r="DU47" s="151">
        <v>4</v>
      </c>
      <c r="DV47" s="149">
        <v>5</v>
      </c>
      <c r="DW47" s="151"/>
      <c r="DX47" s="151"/>
      <c r="DY47" s="151"/>
      <c r="DZ47" s="151"/>
      <c r="EA47" s="151"/>
      <c r="EB47" s="188"/>
      <c r="EC47" s="151"/>
      <c r="ED47" s="149"/>
      <c r="EE47" s="149"/>
      <c r="EF47" s="149"/>
      <c r="EG47" s="149"/>
      <c r="EH47" s="149"/>
      <c r="EI47" s="149"/>
      <c r="EJ47" s="149"/>
      <c r="EK47" s="149"/>
      <c r="EL47" s="149"/>
      <c r="EM47" s="149"/>
      <c r="EN47" s="149"/>
      <c r="EO47" s="190"/>
      <c r="EP47" s="28">
        <f t="shared" si="16"/>
        <v>4.166666666666667</v>
      </c>
      <c r="EQ47" s="410">
        <v>5</v>
      </c>
      <c r="ER47" s="63"/>
      <c r="ES47" s="149">
        <v>4</v>
      </c>
      <c r="ET47" s="149"/>
      <c r="EU47" s="149"/>
      <c r="EV47" s="638">
        <v>3</v>
      </c>
      <c r="EW47" s="638">
        <v>4</v>
      </c>
      <c r="EX47" s="638"/>
      <c r="EY47" s="638"/>
      <c r="EZ47" s="638"/>
      <c r="FA47" s="149"/>
      <c r="FB47" s="149"/>
      <c r="FC47" s="149"/>
      <c r="FD47" s="149"/>
      <c r="FE47" s="190"/>
      <c r="FF47" s="28">
        <f t="shared" si="17"/>
        <v>4</v>
      </c>
      <c r="FG47" s="410">
        <v>4</v>
      </c>
      <c r="FH47" s="63">
        <v>4</v>
      </c>
      <c r="FI47" s="63"/>
      <c r="FJ47" s="63"/>
      <c r="FK47" s="149">
        <v>3</v>
      </c>
      <c r="FL47" s="149">
        <v>4</v>
      </c>
      <c r="FM47" s="149">
        <v>4</v>
      </c>
      <c r="FN47" s="149"/>
      <c r="FO47" s="149"/>
      <c r="FP47" s="638">
        <v>3</v>
      </c>
      <c r="FQ47" s="638"/>
      <c r="FR47" s="638"/>
      <c r="FS47" s="638"/>
      <c r="FT47" s="638"/>
      <c r="FU47" s="149"/>
      <c r="FV47" s="149"/>
      <c r="FW47" s="28">
        <f t="shared" si="18"/>
        <v>3.6666666666666665</v>
      </c>
      <c r="FX47" s="622">
        <v>3</v>
      </c>
      <c r="FY47" s="648">
        <v>3</v>
      </c>
      <c r="FZ47" s="151">
        <v>4</v>
      </c>
      <c r="GA47" s="151"/>
      <c r="GB47" s="151"/>
      <c r="GC47" s="151"/>
      <c r="GD47" s="148"/>
      <c r="GE47" s="187"/>
      <c r="GF47" s="187"/>
      <c r="GG47" s="187"/>
      <c r="GH47" s="187"/>
      <c r="GI47" s="30">
        <f t="shared" si="19"/>
        <v>3.3333333333333335</v>
      </c>
      <c r="GJ47" s="196">
        <f t="shared" si="20"/>
        <v>24.075757575757578</v>
      </c>
      <c r="GK47" s="197">
        <f t="shared" si="21"/>
        <v>52.51305916305916</v>
      </c>
      <c r="GL47" s="31">
        <f t="shared" si="22"/>
        <v>3.089003480179951</v>
      </c>
      <c r="GM47"/>
    </row>
    <row r="48" spans="1:195" ht="13.5" thickBot="1">
      <c r="A48" s="100">
        <v>18</v>
      </c>
      <c r="B48" s="99" t="s">
        <v>27</v>
      </c>
      <c r="C48" s="418">
        <v>0</v>
      </c>
      <c r="D48" s="191"/>
      <c r="E48" s="191"/>
      <c r="F48" s="191"/>
      <c r="G48" s="408">
        <v>2</v>
      </c>
      <c r="H48" s="408"/>
      <c r="I48" s="408"/>
      <c r="J48" s="151"/>
      <c r="K48" s="151"/>
      <c r="L48" s="151"/>
      <c r="M48" s="641">
        <v>0</v>
      </c>
      <c r="N48" s="641"/>
      <c r="O48" s="641"/>
      <c r="P48" s="641"/>
      <c r="Q48" s="641"/>
      <c r="R48" s="641"/>
      <c r="S48" s="641"/>
      <c r="T48" s="641"/>
      <c r="U48" s="641"/>
      <c r="V48" s="641"/>
      <c r="W48" s="641"/>
      <c r="X48" s="188"/>
      <c r="Y48" s="188"/>
      <c r="Z48" s="188"/>
      <c r="AA48" s="188"/>
      <c r="AB48" s="188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90"/>
      <c r="AV48" s="28">
        <f t="shared" si="11"/>
        <v>0.6666666666666666</v>
      </c>
      <c r="AW48" s="51">
        <v>3</v>
      </c>
      <c r="AX48" s="63"/>
      <c r="AY48" s="151">
        <v>3</v>
      </c>
      <c r="AZ48" s="149"/>
      <c r="BA48" s="149"/>
      <c r="BB48" s="151"/>
      <c r="BC48" s="641">
        <v>0</v>
      </c>
      <c r="BD48" s="641"/>
      <c r="BE48" s="641"/>
      <c r="BF48" s="641"/>
      <c r="BG48" s="641"/>
      <c r="BH48" s="641"/>
      <c r="BI48" s="641"/>
      <c r="BJ48" s="55"/>
      <c r="BK48" s="55"/>
      <c r="BL48" s="55"/>
      <c r="BM48" s="55"/>
      <c r="BN48" s="151"/>
      <c r="BO48" s="151"/>
      <c r="BP48" s="151"/>
      <c r="BQ48" s="151"/>
      <c r="BR48" s="149"/>
      <c r="BS48" s="149"/>
      <c r="BT48" s="190"/>
      <c r="BU48" s="28">
        <f t="shared" si="12"/>
        <v>2</v>
      </c>
      <c r="BV48" s="410">
        <v>0</v>
      </c>
      <c r="BW48" s="51"/>
      <c r="BX48" s="51"/>
      <c r="BY48" s="513"/>
      <c r="BZ48" s="151"/>
      <c r="CA48" s="149"/>
      <c r="CB48" s="638">
        <v>3</v>
      </c>
      <c r="CC48" s="638"/>
      <c r="CD48" s="638"/>
      <c r="CE48" s="638"/>
      <c r="CF48" s="638"/>
      <c r="CG48" s="638"/>
      <c r="CH48" s="149"/>
      <c r="CI48" s="149"/>
      <c r="CJ48" s="149"/>
      <c r="CK48" s="64"/>
      <c r="CL48" s="28">
        <f t="shared" si="13"/>
        <v>1.5</v>
      </c>
      <c r="CM48" s="416">
        <v>0</v>
      </c>
      <c r="CN48" s="164"/>
      <c r="CO48" s="151"/>
      <c r="CP48" s="149"/>
      <c r="CQ48" s="54"/>
      <c r="CR48" s="54"/>
      <c r="CS48" s="54"/>
      <c r="CT48" s="149"/>
      <c r="CU48" s="149"/>
      <c r="CV48" s="149"/>
      <c r="CW48" s="149"/>
      <c r="CX48" s="149"/>
      <c r="CY48" s="190"/>
      <c r="CZ48" s="28">
        <f t="shared" si="14"/>
        <v>0</v>
      </c>
      <c r="DA48" s="100">
        <v>18</v>
      </c>
      <c r="DB48" s="99" t="s">
        <v>27</v>
      </c>
      <c r="DC48" s="191">
        <v>0</v>
      </c>
      <c r="DD48" s="648">
        <v>0</v>
      </c>
      <c r="DE48" s="641"/>
      <c r="DF48" s="641"/>
      <c r="DG48" s="641"/>
      <c r="DH48" s="641"/>
      <c r="DI48" s="151"/>
      <c r="DJ48" s="149"/>
      <c r="DK48" s="149"/>
      <c r="DL48" s="190"/>
      <c r="DM48" s="54"/>
      <c r="DN48" s="190"/>
      <c r="DO48" s="190"/>
      <c r="DP48" s="28">
        <f t="shared" si="15"/>
        <v>0</v>
      </c>
      <c r="DQ48" s="410">
        <v>5</v>
      </c>
      <c r="DR48" s="51">
        <v>5</v>
      </c>
      <c r="DS48" s="51">
        <v>5</v>
      </c>
      <c r="DT48" s="513">
        <v>4</v>
      </c>
      <c r="DU48" s="151">
        <v>4</v>
      </c>
      <c r="DV48" s="149"/>
      <c r="DW48" s="151"/>
      <c r="DX48" s="151"/>
      <c r="DY48" s="151"/>
      <c r="DZ48" s="151"/>
      <c r="EA48" s="151"/>
      <c r="EB48" s="188"/>
      <c r="EC48" s="151"/>
      <c r="ED48" s="149"/>
      <c r="EE48" s="149"/>
      <c r="EF48" s="149"/>
      <c r="EG48" s="149"/>
      <c r="EH48" s="149"/>
      <c r="EI48" s="149"/>
      <c r="EJ48" s="149"/>
      <c r="EK48" s="149"/>
      <c r="EL48" s="149"/>
      <c r="EM48" s="149"/>
      <c r="EN48" s="149"/>
      <c r="EO48" s="190"/>
      <c r="EP48" s="28">
        <f t="shared" si="16"/>
        <v>4.6</v>
      </c>
      <c r="EQ48" s="410">
        <v>0</v>
      </c>
      <c r="ER48" s="63"/>
      <c r="ES48" s="149"/>
      <c r="ET48" s="149"/>
      <c r="EU48" s="149"/>
      <c r="EV48" s="638">
        <v>0</v>
      </c>
      <c r="EW48" s="638"/>
      <c r="EX48" s="638"/>
      <c r="EY48" s="638"/>
      <c r="EZ48" s="638"/>
      <c r="FA48" s="149"/>
      <c r="FB48" s="149"/>
      <c r="FC48" s="149"/>
      <c r="FD48" s="149"/>
      <c r="FE48" s="190"/>
      <c r="FF48" s="28">
        <f t="shared" si="17"/>
        <v>0</v>
      </c>
      <c r="FG48" s="410">
        <v>3</v>
      </c>
      <c r="FH48" s="63"/>
      <c r="FI48" s="63"/>
      <c r="FJ48" s="63"/>
      <c r="FK48" s="149">
        <v>3</v>
      </c>
      <c r="FL48" s="149">
        <v>3</v>
      </c>
      <c r="FM48" s="149"/>
      <c r="FN48" s="149"/>
      <c r="FO48" s="149"/>
      <c r="FP48" s="638">
        <v>0</v>
      </c>
      <c r="FQ48" s="638"/>
      <c r="FR48" s="638"/>
      <c r="FS48" s="638"/>
      <c r="FT48" s="638"/>
      <c r="FU48" s="149"/>
      <c r="FV48" s="149"/>
      <c r="FW48" s="28">
        <f t="shared" si="18"/>
        <v>2.25</v>
      </c>
      <c r="FX48" s="622">
        <v>3</v>
      </c>
      <c r="FY48" s="648">
        <v>4</v>
      </c>
      <c r="FZ48" s="151"/>
      <c r="GA48" s="151"/>
      <c r="GB48" s="151"/>
      <c r="GC48" s="151"/>
      <c r="GD48" s="148"/>
      <c r="GE48" s="187"/>
      <c r="GF48" s="187"/>
      <c r="GG48" s="187"/>
      <c r="GH48" s="187"/>
      <c r="GI48" s="30">
        <f t="shared" si="19"/>
        <v>3.5</v>
      </c>
      <c r="GJ48" s="196">
        <f t="shared" si="20"/>
        <v>11.016666666666666</v>
      </c>
      <c r="GK48" s="197">
        <f t="shared" si="21"/>
        <v>31.9</v>
      </c>
      <c r="GL48" s="31">
        <f t="shared" si="22"/>
        <v>1.8764705882352941</v>
      </c>
      <c r="GM48"/>
    </row>
    <row r="49" spans="1:195" ht="13.5" thickBot="1">
      <c r="A49" s="98">
        <v>19</v>
      </c>
      <c r="B49" s="99" t="s">
        <v>28</v>
      </c>
      <c r="C49" s="418">
        <v>4</v>
      </c>
      <c r="D49" s="191">
        <v>5</v>
      </c>
      <c r="E49" s="191">
        <v>5</v>
      </c>
      <c r="F49" s="191"/>
      <c r="G49" s="408">
        <v>3</v>
      </c>
      <c r="H49" s="408">
        <v>4</v>
      </c>
      <c r="I49" s="408">
        <v>4</v>
      </c>
      <c r="J49" s="151">
        <v>4</v>
      </c>
      <c r="K49" s="151">
        <v>3</v>
      </c>
      <c r="L49" s="151"/>
      <c r="M49" s="641">
        <v>3</v>
      </c>
      <c r="N49" s="641">
        <v>4</v>
      </c>
      <c r="O49" s="641">
        <v>3</v>
      </c>
      <c r="P49" s="641">
        <v>4</v>
      </c>
      <c r="Q49" s="641">
        <v>4</v>
      </c>
      <c r="R49" s="641"/>
      <c r="S49" s="641"/>
      <c r="T49" s="641"/>
      <c r="U49" s="641"/>
      <c r="V49" s="641"/>
      <c r="W49" s="641"/>
      <c r="X49" s="188"/>
      <c r="Y49" s="188"/>
      <c r="Z49" s="188"/>
      <c r="AA49" s="188"/>
      <c r="AB49" s="188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28">
        <f t="shared" si="11"/>
        <v>3.8461538461538463</v>
      </c>
      <c r="AW49" s="51">
        <v>0</v>
      </c>
      <c r="AX49" s="63"/>
      <c r="AY49" s="151"/>
      <c r="AZ49" s="400">
        <v>4</v>
      </c>
      <c r="BA49" s="149">
        <v>3</v>
      </c>
      <c r="BB49" s="151"/>
      <c r="BC49" s="641">
        <v>0</v>
      </c>
      <c r="BD49" s="641"/>
      <c r="BE49" s="641"/>
      <c r="BF49" s="641"/>
      <c r="BG49" s="641"/>
      <c r="BH49" s="641"/>
      <c r="BI49" s="641"/>
      <c r="BJ49" s="55"/>
      <c r="BK49" s="55"/>
      <c r="BL49" s="55"/>
      <c r="BM49" s="55"/>
      <c r="BN49" s="151"/>
      <c r="BO49" s="151"/>
      <c r="BP49" s="151"/>
      <c r="BQ49" s="151"/>
      <c r="BR49" s="149"/>
      <c r="BS49" s="149"/>
      <c r="BT49" s="190"/>
      <c r="BU49" s="28">
        <f t="shared" si="12"/>
        <v>1.75</v>
      </c>
      <c r="BV49" s="410">
        <v>5</v>
      </c>
      <c r="BW49" s="51"/>
      <c r="BX49" s="51"/>
      <c r="BY49" s="513">
        <v>5</v>
      </c>
      <c r="BZ49" s="151">
        <v>5</v>
      </c>
      <c r="CA49" s="149">
        <v>5</v>
      </c>
      <c r="CB49" s="638">
        <v>0</v>
      </c>
      <c r="CC49" s="638"/>
      <c r="CD49" s="638"/>
      <c r="CE49" s="638"/>
      <c r="CF49" s="638"/>
      <c r="CG49" s="638"/>
      <c r="CH49" s="149"/>
      <c r="CI49" s="149"/>
      <c r="CJ49" s="149"/>
      <c r="CK49" s="64"/>
      <c r="CL49" s="28">
        <f t="shared" si="13"/>
        <v>4</v>
      </c>
      <c r="CM49" s="416">
        <v>0</v>
      </c>
      <c r="CN49" s="164"/>
      <c r="CO49" s="151"/>
      <c r="CP49" s="149"/>
      <c r="CQ49" s="54"/>
      <c r="CR49" s="54"/>
      <c r="CS49" s="54"/>
      <c r="CT49" s="149"/>
      <c r="CU49" s="149"/>
      <c r="CV49" s="149"/>
      <c r="CW49" s="149"/>
      <c r="CX49" s="149"/>
      <c r="CY49" s="190"/>
      <c r="CZ49" s="28">
        <f t="shared" si="14"/>
        <v>0</v>
      </c>
      <c r="DA49" s="98">
        <v>19</v>
      </c>
      <c r="DB49" s="99" t="s">
        <v>28</v>
      </c>
      <c r="DC49" s="191">
        <v>5</v>
      </c>
      <c r="DD49" s="648">
        <v>5</v>
      </c>
      <c r="DE49" s="641">
        <v>5</v>
      </c>
      <c r="DF49" s="641">
        <v>5</v>
      </c>
      <c r="DG49" s="641"/>
      <c r="DH49" s="641"/>
      <c r="DI49" s="151"/>
      <c r="DJ49" s="149"/>
      <c r="DK49" s="149"/>
      <c r="DL49" s="190"/>
      <c r="DM49" s="54"/>
      <c r="DN49" s="190"/>
      <c r="DO49" s="190"/>
      <c r="DP49" s="28">
        <f t="shared" si="15"/>
        <v>5</v>
      </c>
      <c r="DQ49" s="410">
        <v>0</v>
      </c>
      <c r="DR49" s="51"/>
      <c r="DS49" s="51"/>
      <c r="DT49" s="513"/>
      <c r="DU49" s="151"/>
      <c r="DV49" s="149"/>
      <c r="DW49" s="151"/>
      <c r="DX49" s="151"/>
      <c r="DY49" s="151"/>
      <c r="DZ49" s="151"/>
      <c r="EA49" s="151"/>
      <c r="EB49" s="188"/>
      <c r="EC49" s="151"/>
      <c r="ED49" s="149"/>
      <c r="EE49" s="149"/>
      <c r="EF49" s="149"/>
      <c r="EG49" s="149"/>
      <c r="EH49" s="149"/>
      <c r="EI49" s="149"/>
      <c r="EJ49" s="149"/>
      <c r="EK49" s="149"/>
      <c r="EL49" s="149"/>
      <c r="EM49" s="149"/>
      <c r="EN49" s="149"/>
      <c r="EO49" s="190"/>
      <c r="EP49" s="28">
        <f t="shared" si="16"/>
        <v>0</v>
      </c>
      <c r="EQ49" s="410">
        <v>0</v>
      </c>
      <c r="ER49" s="63"/>
      <c r="ES49" s="149"/>
      <c r="ET49" s="149">
        <v>5</v>
      </c>
      <c r="EU49" s="149"/>
      <c r="EV49" s="638">
        <v>5</v>
      </c>
      <c r="EW49" s="638">
        <v>5</v>
      </c>
      <c r="EX49" s="638"/>
      <c r="EY49" s="638"/>
      <c r="EZ49" s="638"/>
      <c r="FA49" s="149"/>
      <c r="FB49" s="149"/>
      <c r="FC49" s="149"/>
      <c r="FD49" s="149"/>
      <c r="FE49" s="190"/>
      <c r="FF49" s="28">
        <f t="shared" si="17"/>
        <v>3.75</v>
      </c>
      <c r="FG49" s="410">
        <v>5</v>
      </c>
      <c r="FH49" s="63">
        <v>4</v>
      </c>
      <c r="FI49" s="63"/>
      <c r="FJ49" s="63"/>
      <c r="FK49" s="149">
        <v>4</v>
      </c>
      <c r="FL49" s="149">
        <v>5</v>
      </c>
      <c r="FM49" s="149"/>
      <c r="FN49" s="149"/>
      <c r="FO49" s="149"/>
      <c r="FP49" s="638">
        <v>0</v>
      </c>
      <c r="FQ49" s="638"/>
      <c r="FR49" s="638"/>
      <c r="FS49" s="638"/>
      <c r="FT49" s="638"/>
      <c r="FU49" s="149"/>
      <c r="FV49" s="149"/>
      <c r="FW49" s="29">
        <f t="shared" si="18"/>
        <v>3.6</v>
      </c>
      <c r="FX49" s="622">
        <v>5</v>
      </c>
      <c r="FY49" s="648">
        <v>5</v>
      </c>
      <c r="FZ49" s="151"/>
      <c r="GA49" s="151"/>
      <c r="GB49" s="151"/>
      <c r="GC49" s="151"/>
      <c r="GD49" s="148"/>
      <c r="GE49" s="187"/>
      <c r="GF49" s="187"/>
      <c r="GG49" s="187"/>
      <c r="GH49" s="187"/>
      <c r="GI49" s="30">
        <f t="shared" si="19"/>
        <v>5</v>
      </c>
      <c r="GJ49" s="196">
        <f t="shared" si="20"/>
        <v>21.946153846153848</v>
      </c>
      <c r="GK49" s="197">
        <f t="shared" si="21"/>
        <v>55.82948717948718</v>
      </c>
      <c r="GL49" s="31">
        <f t="shared" si="22"/>
        <v>3.2840874811463046</v>
      </c>
      <c r="GM49"/>
    </row>
    <row r="50" spans="1:195" ht="13.5" thickBot="1">
      <c r="A50" s="98">
        <v>20</v>
      </c>
      <c r="B50" s="99" t="s">
        <v>50</v>
      </c>
      <c r="C50" s="418">
        <v>5</v>
      </c>
      <c r="D50" s="191">
        <v>5</v>
      </c>
      <c r="E50" s="191"/>
      <c r="F50" s="191"/>
      <c r="G50" s="408">
        <v>4</v>
      </c>
      <c r="H50" s="408">
        <v>4</v>
      </c>
      <c r="I50" s="408">
        <v>4</v>
      </c>
      <c r="J50" s="151">
        <v>4</v>
      </c>
      <c r="K50" s="151">
        <v>5</v>
      </c>
      <c r="L50" s="151"/>
      <c r="M50" s="641">
        <v>3</v>
      </c>
      <c r="N50" s="641">
        <v>4</v>
      </c>
      <c r="O50" s="641">
        <v>3</v>
      </c>
      <c r="P50" s="641">
        <v>4</v>
      </c>
      <c r="Q50" s="641">
        <v>3</v>
      </c>
      <c r="R50" s="641">
        <v>4</v>
      </c>
      <c r="S50" s="641">
        <v>3</v>
      </c>
      <c r="T50" s="641"/>
      <c r="U50" s="641"/>
      <c r="V50" s="641"/>
      <c r="W50" s="641"/>
      <c r="X50" s="188"/>
      <c r="Y50" s="188"/>
      <c r="Z50" s="188"/>
      <c r="AA50" s="188"/>
      <c r="AB50" s="188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287"/>
      <c r="AP50" s="190"/>
      <c r="AQ50" s="190"/>
      <c r="AR50" s="190"/>
      <c r="AS50" s="190"/>
      <c r="AT50" s="190"/>
      <c r="AU50" s="190"/>
      <c r="AV50" s="28">
        <f t="shared" si="11"/>
        <v>3.9285714285714284</v>
      </c>
      <c r="AW50" s="51">
        <v>3</v>
      </c>
      <c r="AX50" s="63"/>
      <c r="AY50" s="151">
        <v>4</v>
      </c>
      <c r="AZ50" s="151">
        <v>5</v>
      </c>
      <c r="BA50" s="149"/>
      <c r="BB50" s="151"/>
      <c r="BC50" s="641">
        <v>4</v>
      </c>
      <c r="BD50" s="641"/>
      <c r="BE50" s="641"/>
      <c r="BF50" s="641"/>
      <c r="BG50" s="641"/>
      <c r="BH50" s="641"/>
      <c r="BI50" s="641"/>
      <c r="BJ50" s="55"/>
      <c r="BK50" s="55"/>
      <c r="BL50" s="55"/>
      <c r="BM50" s="55"/>
      <c r="BN50" s="151"/>
      <c r="BO50" s="151"/>
      <c r="BP50" s="151"/>
      <c r="BQ50" s="151"/>
      <c r="BR50" s="149"/>
      <c r="BS50" s="149"/>
      <c r="BT50" s="190"/>
      <c r="BU50" s="28">
        <f t="shared" si="12"/>
        <v>4</v>
      </c>
      <c r="BV50" s="410">
        <v>4</v>
      </c>
      <c r="BW50" s="51">
        <v>4</v>
      </c>
      <c r="BX50" s="51"/>
      <c r="BY50" s="513">
        <v>5</v>
      </c>
      <c r="BZ50" s="151">
        <v>5</v>
      </c>
      <c r="CA50" s="149"/>
      <c r="CB50" s="638"/>
      <c r="CC50" s="638"/>
      <c r="CD50" s="638"/>
      <c r="CE50" s="638"/>
      <c r="CF50" s="638"/>
      <c r="CG50" s="638"/>
      <c r="CH50" s="149"/>
      <c r="CI50" s="149"/>
      <c r="CJ50" s="149"/>
      <c r="CK50" s="64"/>
      <c r="CL50" s="28">
        <f t="shared" si="13"/>
        <v>4.5</v>
      </c>
      <c r="CM50" s="416">
        <v>0</v>
      </c>
      <c r="CN50" s="164"/>
      <c r="CO50" s="151"/>
      <c r="CP50" s="149"/>
      <c r="CQ50" s="54"/>
      <c r="CR50" s="54"/>
      <c r="CS50" s="54"/>
      <c r="CT50" s="149"/>
      <c r="CU50" s="149"/>
      <c r="CV50" s="149"/>
      <c r="CW50" s="149"/>
      <c r="CX50" s="149"/>
      <c r="CY50" s="190"/>
      <c r="CZ50" s="28">
        <f t="shared" si="14"/>
        <v>0</v>
      </c>
      <c r="DA50" s="98">
        <v>20</v>
      </c>
      <c r="DB50" s="99" t="s">
        <v>50</v>
      </c>
      <c r="DC50" s="191">
        <v>5</v>
      </c>
      <c r="DD50" s="648">
        <v>5</v>
      </c>
      <c r="DE50" s="641">
        <v>5</v>
      </c>
      <c r="DF50" s="641">
        <v>5</v>
      </c>
      <c r="DG50" s="641"/>
      <c r="DH50" s="641"/>
      <c r="DI50" s="151"/>
      <c r="DJ50" s="149"/>
      <c r="DK50" s="149"/>
      <c r="DL50" s="190"/>
      <c r="DM50" s="54"/>
      <c r="DN50" s="190"/>
      <c r="DO50" s="190"/>
      <c r="DP50" s="28">
        <f t="shared" si="15"/>
        <v>5</v>
      </c>
      <c r="DQ50" s="410">
        <v>5</v>
      </c>
      <c r="DR50" s="51">
        <v>5</v>
      </c>
      <c r="DS50" s="51">
        <v>5</v>
      </c>
      <c r="DT50" s="513">
        <v>5</v>
      </c>
      <c r="DU50" s="151">
        <v>5</v>
      </c>
      <c r="DV50" s="149">
        <v>5</v>
      </c>
      <c r="DW50" s="151">
        <v>4</v>
      </c>
      <c r="DX50" s="151">
        <v>4</v>
      </c>
      <c r="DY50" s="151"/>
      <c r="DZ50" s="151"/>
      <c r="EA50" s="151"/>
      <c r="EB50" s="188"/>
      <c r="EC50" s="151"/>
      <c r="ED50" s="149"/>
      <c r="EE50" s="149"/>
      <c r="EF50" s="149"/>
      <c r="EG50" s="149"/>
      <c r="EH50" s="149"/>
      <c r="EI50" s="149"/>
      <c r="EJ50" s="149"/>
      <c r="EK50" s="149"/>
      <c r="EL50" s="149"/>
      <c r="EM50" s="149"/>
      <c r="EN50" s="149"/>
      <c r="EO50" s="190"/>
      <c r="EP50" s="28">
        <f t="shared" si="16"/>
        <v>4.75</v>
      </c>
      <c r="EQ50" s="410">
        <v>5</v>
      </c>
      <c r="ER50" s="63">
        <v>5</v>
      </c>
      <c r="ES50" s="149">
        <v>5</v>
      </c>
      <c r="ET50" s="149">
        <v>5</v>
      </c>
      <c r="EU50" s="149"/>
      <c r="EV50" s="638">
        <v>5</v>
      </c>
      <c r="EW50" s="638">
        <v>4</v>
      </c>
      <c r="EX50" s="638"/>
      <c r="EY50" s="638"/>
      <c r="EZ50" s="638"/>
      <c r="FA50" s="149"/>
      <c r="FB50" s="149"/>
      <c r="FC50" s="149"/>
      <c r="FD50" s="149"/>
      <c r="FE50" s="190"/>
      <c r="FF50" s="28">
        <f t="shared" si="17"/>
        <v>4.833333333333333</v>
      </c>
      <c r="FG50" s="410">
        <v>3</v>
      </c>
      <c r="FH50" s="63">
        <v>5</v>
      </c>
      <c r="FI50" s="63">
        <v>5</v>
      </c>
      <c r="FJ50" s="63">
        <v>5</v>
      </c>
      <c r="FK50" s="149">
        <v>4</v>
      </c>
      <c r="FL50" s="149">
        <v>4</v>
      </c>
      <c r="FM50" s="149">
        <v>5</v>
      </c>
      <c r="FN50" s="149"/>
      <c r="FO50" s="149"/>
      <c r="FP50" s="638">
        <v>0</v>
      </c>
      <c r="FQ50" s="638"/>
      <c r="FR50" s="638"/>
      <c r="FS50" s="638"/>
      <c r="FT50" s="638"/>
      <c r="FU50" s="149"/>
      <c r="FV50" s="149"/>
      <c r="FW50" s="29">
        <f t="shared" si="18"/>
        <v>3.875</v>
      </c>
      <c r="FX50" s="622">
        <v>5</v>
      </c>
      <c r="FY50" s="648">
        <v>4</v>
      </c>
      <c r="FZ50" s="151">
        <v>5</v>
      </c>
      <c r="GA50" s="151"/>
      <c r="GB50" s="151"/>
      <c r="GC50" s="151"/>
      <c r="GD50" s="148"/>
      <c r="GE50" s="187"/>
      <c r="GF50" s="187"/>
      <c r="GG50" s="187"/>
      <c r="GH50" s="187"/>
      <c r="GI50" s="30">
        <f t="shared" si="19"/>
        <v>4.666666666666667</v>
      </c>
      <c r="GJ50" s="196">
        <f t="shared" si="20"/>
        <v>30.88690476190476</v>
      </c>
      <c r="GK50" s="197">
        <f t="shared" si="21"/>
        <v>65.92619047619047</v>
      </c>
      <c r="GL50" s="31">
        <f t="shared" si="22"/>
        <v>3.8780112044817923</v>
      </c>
      <c r="GM50"/>
    </row>
    <row r="51" spans="1:195" ht="13.5" thickBot="1">
      <c r="A51" s="98">
        <v>21</v>
      </c>
      <c r="B51" s="99" t="s">
        <v>29</v>
      </c>
      <c r="C51" s="418">
        <v>5</v>
      </c>
      <c r="D51" s="194">
        <v>3</v>
      </c>
      <c r="E51" s="194">
        <v>4</v>
      </c>
      <c r="F51" s="194"/>
      <c r="G51" s="156">
        <v>4</v>
      </c>
      <c r="H51" s="156">
        <v>4</v>
      </c>
      <c r="I51" s="156">
        <v>4</v>
      </c>
      <c r="J51" s="156">
        <v>4</v>
      </c>
      <c r="K51" s="156">
        <v>4</v>
      </c>
      <c r="L51" s="156"/>
      <c r="M51" s="644">
        <v>4</v>
      </c>
      <c r="N51" s="644">
        <v>4</v>
      </c>
      <c r="O51" s="644">
        <v>4</v>
      </c>
      <c r="P51" s="644">
        <v>4</v>
      </c>
      <c r="Q51" s="641">
        <v>4</v>
      </c>
      <c r="R51" s="641">
        <v>3</v>
      </c>
      <c r="S51" s="641">
        <v>3</v>
      </c>
      <c r="T51" s="641"/>
      <c r="U51" s="641"/>
      <c r="V51" s="644"/>
      <c r="W51" s="644"/>
      <c r="X51" s="194"/>
      <c r="Y51" s="194"/>
      <c r="Z51" s="194"/>
      <c r="AA51" s="194"/>
      <c r="AB51" s="194"/>
      <c r="AC51" s="194"/>
      <c r="AD51" s="194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92">
        <f t="shared" si="11"/>
        <v>3.8666666666666667</v>
      </c>
      <c r="AW51" s="51">
        <v>4</v>
      </c>
      <c r="AX51" s="161"/>
      <c r="AY51" s="156">
        <v>4</v>
      </c>
      <c r="AZ51" s="151">
        <v>4</v>
      </c>
      <c r="BA51" s="400">
        <v>4</v>
      </c>
      <c r="BB51" s="156"/>
      <c r="BC51" s="644">
        <v>4</v>
      </c>
      <c r="BD51" s="644"/>
      <c r="BE51" s="644"/>
      <c r="BF51" s="644"/>
      <c r="BG51" s="644"/>
      <c r="BH51" s="641"/>
      <c r="BI51" s="641"/>
      <c r="BJ51" s="55"/>
      <c r="BK51" s="55"/>
      <c r="BL51" s="55"/>
      <c r="BM51" s="55"/>
      <c r="BN51" s="151"/>
      <c r="BO51" s="151"/>
      <c r="BP51" s="151"/>
      <c r="BQ51" s="151"/>
      <c r="BR51" s="156"/>
      <c r="BS51" s="156"/>
      <c r="BT51" s="198"/>
      <c r="BU51" s="92">
        <f t="shared" si="12"/>
        <v>4</v>
      </c>
      <c r="BV51" s="410">
        <v>4</v>
      </c>
      <c r="BW51" s="224">
        <v>4</v>
      </c>
      <c r="BX51" s="224"/>
      <c r="BY51" s="514">
        <v>4</v>
      </c>
      <c r="BZ51" s="156"/>
      <c r="CA51" s="156"/>
      <c r="CB51" s="644">
        <v>5</v>
      </c>
      <c r="CC51" s="644"/>
      <c r="CD51" s="644"/>
      <c r="CE51" s="644"/>
      <c r="CF51" s="644"/>
      <c r="CG51" s="644"/>
      <c r="CH51" s="156"/>
      <c r="CI51" s="156"/>
      <c r="CJ51" s="156"/>
      <c r="CK51" s="162"/>
      <c r="CL51" s="92">
        <f t="shared" si="13"/>
        <v>4.25</v>
      </c>
      <c r="CM51" s="416">
        <v>0</v>
      </c>
      <c r="CN51" s="164"/>
      <c r="CO51" s="156"/>
      <c r="CP51" s="156"/>
      <c r="CQ51" s="83"/>
      <c r="CR51" s="83"/>
      <c r="CS51" s="83"/>
      <c r="CT51" s="156"/>
      <c r="CU51" s="156"/>
      <c r="CV51" s="400"/>
      <c r="CW51" s="400"/>
      <c r="CX51" s="400"/>
      <c r="CY51" s="198"/>
      <c r="CZ51" s="92">
        <f t="shared" si="14"/>
        <v>0</v>
      </c>
      <c r="DA51" s="98">
        <v>21</v>
      </c>
      <c r="DB51" s="99" t="s">
        <v>29</v>
      </c>
      <c r="DC51" s="191">
        <v>4</v>
      </c>
      <c r="DD51" s="648">
        <v>4</v>
      </c>
      <c r="DE51" s="644">
        <v>5</v>
      </c>
      <c r="DF51" s="644">
        <v>4</v>
      </c>
      <c r="DG51" s="644"/>
      <c r="DH51" s="644"/>
      <c r="DI51" s="156"/>
      <c r="DJ51" s="156"/>
      <c r="DK51" s="156"/>
      <c r="DL51" s="194"/>
      <c r="DM51" s="83"/>
      <c r="DN51" s="194"/>
      <c r="DO51" s="194"/>
      <c r="DP51" s="92">
        <f t="shared" si="15"/>
        <v>4.25</v>
      </c>
      <c r="DQ51" s="410">
        <v>5</v>
      </c>
      <c r="DR51" s="224">
        <v>5</v>
      </c>
      <c r="DS51" s="224">
        <v>5</v>
      </c>
      <c r="DT51" s="514">
        <v>5</v>
      </c>
      <c r="DU51" s="156"/>
      <c r="DV51" s="156"/>
      <c r="DW51" s="156"/>
      <c r="DX51" s="156"/>
      <c r="DY51" s="156"/>
      <c r="DZ51" s="156"/>
      <c r="EA51" s="156"/>
      <c r="EB51" s="194"/>
      <c r="EC51" s="156"/>
      <c r="ED51" s="156"/>
      <c r="EE51" s="156"/>
      <c r="EF51" s="156"/>
      <c r="EG51" s="156"/>
      <c r="EH51" s="156"/>
      <c r="EI51" s="156"/>
      <c r="EJ51" s="156"/>
      <c r="EK51" s="156"/>
      <c r="EL51" s="156"/>
      <c r="EM51" s="156"/>
      <c r="EN51" s="156"/>
      <c r="EO51" s="198"/>
      <c r="EP51" s="92">
        <f t="shared" si="16"/>
        <v>5</v>
      </c>
      <c r="EQ51" s="410">
        <v>0</v>
      </c>
      <c r="ER51" s="161"/>
      <c r="ES51" s="156">
        <v>4</v>
      </c>
      <c r="ET51" s="156">
        <v>5</v>
      </c>
      <c r="EU51" s="156"/>
      <c r="EV51" s="638">
        <v>4</v>
      </c>
      <c r="EW51" s="644">
        <v>4</v>
      </c>
      <c r="EX51" s="644"/>
      <c r="EY51" s="644"/>
      <c r="EZ51" s="644"/>
      <c r="FA51" s="156"/>
      <c r="FB51" s="156"/>
      <c r="FC51" s="156"/>
      <c r="FD51" s="156"/>
      <c r="FE51" s="198"/>
      <c r="FF51" s="28">
        <f t="shared" si="17"/>
        <v>3.4</v>
      </c>
      <c r="FG51" s="410">
        <v>4</v>
      </c>
      <c r="FH51" s="161"/>
      <c r="FI51" s="161"/>
      <c r="FJ51" s="161"/>
      <c r="FK51" s="156">
        <v>4</v>
      </c>
      <c r="FL51" s="156">
        <v>5</v>
      </c>
      <c r="FM51" s="156"/>
      <c r="FN51" s="156"/>
      <c r="FO51" s="156"/>
      <c r="FP51" s="644">
        <v>5</v>
      </c>
      <c r="FQ51" s="644">
        <v>5</v>
      </c>
      <c r="FR51" s="644"/>
      <c r="FS51" s="649"/>
      <c r="FT51" s="649"/>
      <c r="FU51" s="400"/>
      <c r="FV51" s="400"/>
      <c r="FW51" s="29">
        <f t="shared" si="18"/>
        <v>4.6</v>
      </c>
      <c r="FX51" s="622">
        <v>5</v>
      </c>
      <c r="FY51" s="648">
        <v>4</v>
      </c>
      <c r="FZ51" s="156">
        <v>4</v>
      </c>
      <c r="GA51" s="156"/>
      <c r="GB51" s="156"/>
      <c r="GC51" s="156"/>
      <c r="GD51" s="516"/>
      <c r="GE51" s="222"/>
      <c r="GF51" s="222"/>
      <c r="GG51" s="222"/>
      <c r="GH51" s="222"/>
      <c r="GI51" s="93">
        <f t="shared" si="19"/>
        <v>4.333333333333333</v>
      </c>
      <c r="GJ51" s="199">
        <f>SUM(FW51,FF55,EP51,DP51,CZ51,CL51,BU51,AV51)</f>
        <v>28.96666666666667</v>
      </c>
      <c r="GK51" s="200">
        <f t="shared" si="21"/>
        <v>62.490476190476194</v>
      </c>
      <c r="GL51" s="94">
        <f t="shared" si="22"/>
        <v>3.6759103641456585</v>
      </c>
      <c r="GM51"/>
    </row>
    <row r="52" spans="1:195" ht="13.5" thickBot="1">
      <c r="A52" s="100">
        <v>22</v>
      </c>
      <c r="B52" s="99" t="s">
        <v>30</v>
      </c>
      <c r="C52" s="418">
        <v>4</v>
      </c>
      <c r="D52" s="188">
        <v>2</v>
      </c>
      <c r="E52" s="188"/>
      <c r="F52" s="188"/>
      <c r="G52" s="151">
        <v>3</v>
      </c>
      <c r="H52" s="151">
        <v>4</v>
      </c>
      <c r="I52" s="151"/>
      <c r="J52" s="151"/>
      <c r="K52" s="151"/>
      <c r="L52" s="151"/>
      <c r="M52" s="641">
        <v>3</v>
      </c>
      <c r="N52" s="641">
        <v>3</v>
      </c>
      <c r="O52" s="641">
        <v>3</v>
      </c>
      <c r="P52" s="641">
        <v>3</v>
      </c>
      <c r="Q52" s="641"/>
      <c r="R52" s="641"/>
      <c r="S52" s="641"/>
      <c r="T52" s="641"/>
      <c r="U52" s="641"/>
      <c r="V52" s="641"/>
      <c r="W52" s="641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8"/>
      <c r="AU52" s="190"/>
      <c r="AV52" s="92">
        <f t="shared" si="11"/>
        <v>3.125</v>
      </c>
      <c r="AW52" s="51">
        <v>3</v>
      </c>
      <c r="AX52" s="63"/>
      <c r="AY52" s="151"/>
      <c r="AZ52" s="156"/>
      <c r="BA52" s="151">
        <v>3</v>
      </c>
      <c r="BB52" s="151"/>
      <c r="BC52" s="641">
        <v>0</v>
      </c>
      <c r="BD52" s="641"/>
      <c r="BE52" s="641"/>
      <c r="BF52" s="641"/>
      <c r="BG52" s="641"/>
      <c r="BH52" s="641"/>
      <c r="BI52" s="641"/>
      <c r="BJ52" s="55"/>
      <c r="BK52" s="55"/>
      <c r="BL52" s="55"/>
      <c r="BM52" s="55"/>
      <c r="BN52" s="151"/>
      <c r="BO52" s="151"/>
      <c r="BP52" s="151"/>
      <c r="BQ52" s="151"/>
      <c r="BR52" s="151"/>
      <c r="BS52" s="151"/>
      <c r="BT52" s="190"/>
      <c r="BU52" s="92">
        <f t="shared" si="12"/>
        <v>2</v>
      </c>
      <c r="BV52" s="410">
        <v>4</v>
      </c>
      <c r="BW52" s="51">
        <v>3</v>
      </c>
      <c r="BX52" s="51"/>
      <c r="BY52" s="513">
        <v>2</v>
      </c>
      <c r="BZ52" s="151"/>
      <c r="CA52" s="151"/>
      <c r="CB52" s="641">
        <v>4</v>
      </c>
      <c r="CC52" s="641">
        <v>3</v>
      </c>
      <c r="CD52" s="641"/>
      <c r="CE52" s="641"/>
      <c r="CF52" s="641"/>
      <c r="CG52" s="641"/>
      <c r="CH52" s="151"/>
      <c r="CI52" s="151"/>
      <c r="CJ52" s="151"/>
      <c r="CK52" s="64"/>
      <c r="CL52" s="92">
        <f t="shared" si="13"/>
        <v>3.2</v>
      </c>
      <c r="CM52" s="416">
        <v>0</v>
      </c>
      <c r="CN52" s="164"/>
      <c r="CO52" s="151"/>
      <c r="CP52" s="151"/>
      <c r="CQ52" s="55"/>
      <c r="CR52" s="55"/>
      <c r="CS52" s="55"/>
      <c r="CT52" s="151"/>
      <c r="CU52" s="151"/>
      <c r="CV52" s="149"/>
      <c r="CW52" s="149"/>
      <c r="CX52" s="149"/>
      <c r="CY52" s="190"/>
      <c r="CZ52" s="92">
        <f t="shared" si="14"/>
        <v>0</v>
      </c>
      <c r="DA52" s="100">
        <v>22</v>
      </c>
      <c r="DB52" s="99" t="s">
        <v>30</v>
      </c>
      <c r="DC52" s="191">
        <v>0</v>
      </c>
      <c r="DD52" s="648">
        <v>0</v>
      </c>
      <c r="DE52" s="641"/>
      <c r="DF52" s="641"/>
      <c r="DG52" s="641"/>
      <c r="DH52" s="641"/>
      <c r="DI52" s="151"/>
      <c r="DJ52" s="151"/>
      <c r="DK52" s="151"/>
      <c r="DL52" s="188"/>
      <c r="DM52" s="55"/>
      <c r="DN52" s="188"/>
      <c r="DO52" s="188"/>
      <c r="DP52" s="92">
        <f t="shared" si="15"/>
        <v>0</v>
      </c>
      <c r="DQ52" s="410">
        <v>4</v>
      </c>
      <c r="DR52" s="51"/>
      <c r="DS52" s="51"/>
      <c r="DT52" s="513"/>
      <c r="DU52" s="151"/>
      <c r="DV52" s="151"/>
      <c r="DW52" s="151"/>
      <c r="DX52" s="151"/>
      <c r="DY52" s="151"/>
      <c r="DZ52" s="151"/>
      <c r="EA52" s="151"/>
      <c r="EB52" s="188"/>
      <c r="EC52" s="151"/>
      <c r="ED52" s="151"/>
      <c r="EE52" s="151"/>
      <c r="EF52" s="151"/>
      <c r="EG52" s="151"/>
      <c r="EH52" s="151"/>
      <c r="EI52" s="151"/>
      <c r="EJ52" s="151"/>
      <c r="EK52" s="151"/>
      <c r="EL52" s="151"/>
      <c r="EM52" s="151"/>
      <c r="EN52" s="151"/>
      <c r="EO52" s="190"/>
      <c r="EP52" s="92">
        <f t="shared" si="16"/>
        <v>4</v>
      </c>
      <c r="EQ52" s="410">
        <v>5</v>
      </c>
      <c r="ER52" s="63"/>
      <c r="ES52" s="151"/>
      <c r="ET52" s="151"/>
      <c r="EU52" s="151"/>
      <c r="EV52" s="638">
        <v>4</v>
      </c>
      <c r="EW52" s="641">
        <v>4</v>
      </c>
      <c r="EX52" s="641"/>
      <c r="EY52" s="641"/>
      <c r="EZ52" s="641"/>
      <c r="FA52" s="151"/>
      <c r="FB52" s="151"/>
      <c r="FC52" s="151"/>
      <c r="FD52" s="151"/>
      <c r="FE52" s="190"/>
      <c r="FF52" s="28">
        <f t="shared" si="17"/>
        <v>4.333333333333333</v>
      </c>
      <c r="FG52" s="410">
        <v>3</v>
      </c>
      <c r="FH52" s="63"/>
      <c r="FI52" s="63"/>
      <c r="FJ52" s="63"/>
      <c r="FK52" s="151">
        <v>3</v>
      </c>
      <c r="FL52" s="151"/>
      <c r="FM52" s="151"/>
      <c r="FN52" s="151"/>
      <c r="FO52" s="151"/>
      <c r="FP52" s="641">
        <v>5</v>
      </c>
      <c r="FQ52" s="641">
        <v>5</v>
      </c>
      <c r="FR52" s="641"/>
      <c r="FS52" s="638"/>
      <c r="FT52" s="638"/>
      <c r="FU52" s="149"/>
      <c r="FV52" s="149"/>
      <c r="FW52" s="29">
        <f t="shared" si="18"/>
        <v>4</v>
      </c>
      <c r="FX52" s="622">
        <v>0</v>
      </c>
      <c r="FY52" s="648">
        <v>0</v>
      </c>
      <c r="FZ52" s="151"/>
      <c r="GA52" s="151"/>
      <c r="GB52" s="151"/>
      <c r="GC52" s="151"/>
      <c r="GD52" s="516"/>
      <c r="GE52" s="222"/>
      <c r="GF52" s="222"/>
      <c r="GG52" s="222"/>
      <c r="GH52" s="222"/>
      <c r="GI52" s="93">
        <f t="shared" si="19"/>
        <v>0</v>
      </c>
      <c r="GJ52" s="199">
        <f>SUM(FW52,FF56,EP52,DP52,CZ52,CL52,BU52,AV52)</f>
        <v>19.687666666666665</v>
      </c>
      <c r="GK52" s="200">
        <f t="shared" si="21"/>
        <v>45.9199898989899</v>
      </c>
      <c r="GL52" s="94">
        <f t="shared" si="22"/>
        <v>2.7011758764111704</v>
      </c>
      <c r="GM52"/>
    </row>
    <row r="53" spans="1:195" ht="13.5" thickBot="1">
      <c r="A53" s="100">
        <v>23</v>
      </c>
      <c r="B53" s="99" t="s">
        <v>31</v>
      </c>
      <c r="C53" s="418">
        <v>3</v>
      </c>
      <c r="D53" s="188">
        <v>2</v>
      </c>
      <c r="E53" s="188">
        <v>4</v>
      </c>
      <c r="F53" s="188"/>
      <c r="G53" s="151">
        <v>3</v>
      </c>
      <c r="H53" s="151">
        <v>2</v>
      </c>
      <c r="I53" s="151">
        <v>3</v>
      </c>
      <c r="J53" s="151">
        <v>3</v>
      </c>
      <c r="K53" s="151"/>
      <c r="L53" s="151"/>
      <c r="M53" s="641">
        <v>2</v>
      </c>
      <c r="N53" s="641">
        <v>2</v>
      </c>
      <c r="O53" s="641">
        <v>3</v>
      </c>
      <c r="P53" s="641">
        <v>2</v>
      </c>
      <c r="Q53" s="641">
        <v>3</v>
      </c>
      <c r="R53" s="641">
        <v>2</v>
      </c>
      <c r="S53" s="641"/>
      <c r="T53" s="641"/>
      <c r="U53" s="641"/>
      <c r="V53" s="641"/>
      <c r="W53" s="641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90"/>
      <c r="AV53" s="92">
        <f t="shared" si="11"/>
        <v>2.6153846153846154</v>
      </c>
      <c r="AW53" s="51">
        <v>3</v>
      </c>
      <c r="AX53" s="63"/>
      <c r="AY53" s="151"/>
      <c r="AZ53" s="151">
        <v>3</v>
      </c>
      <c r="BA53" s="151"/>
      <c r="BB53" s="151"/>
      <c r="BC53" s="641">
        <v>3</v>
      </c>
      <c r="BD53" s="641"/>
      <c r="BE53" s="641"/>
      <c r="BF53" s="641"/>
      <c r="BG53" s="641"/>
      <c r="BH53" s="641"/>
      <c r="BI53" s="641"/>
      <c r="BJ53" s="55"/>
      <c r="BK53" s="55"/>
      <c r="BL53" s="55"/>
      <c r="BM53" s="55"/>
      <c r="BN53" s="151"/>
      <c r="BO53" s="151"/>
      <c r="BP53" s="151"/>
      <c r="BQ53" s="151"/>
      <c r="BR53" s="151"/>
      <c r="BS53" s="151"/>
      <c r="BT53" s="190"/>
      <c r="BU53" s="92">
        <f t="shared" si="12"/>
        <v>3</v>
      </c>
      <c r="BV53" s="410">
        <v>4</v>
      </c>
      <c r="BW53" s="51"/>
      <c r="BX53" s="51"/>
      <c r="BY53" s="513">
        <v>3</v>
      </c>
      <c r="BZ53" s="151"/>
      <c r="CA53" s="151"/>
      <c r="CB53" s="641">
        <v>0</v>
      </c>
      <c r="CC53" s="641"/>
      <c r="CD53" s="641"/>
      <c r="CE53" s="641"/>
      <c r="CF53" s="641"/>
      <c r="CG53" s="641"/>
      <c r="CH53" s="151"/>
      <c r="CI53" s="151"/>
      <c r="CJ53" s="151"/>
      <c r="CK53" s="64"/>
      <c r="CL53" s="92">
        <f t="shared" si="13"/>
        <v>2.3333333333333335</v>
      </c>
      <c r="CM53" s="416">
        <v>0</v>
      </c>
      <c r="CN53" s="164"/>
      <c r="CO53" s="151"/>
      <c r="CP53" s="151"/>
      <c r="CQ53" s="55"/>
      <c r="CR53" s="55"/>
      <c r="CS53" s="55"/>
      <c r="CT53" s="151"/>
      <c r="CU53" s="151"/>
      <c r="CV53" s="149"/>
      <c r="CW53" s="149"/>
      <c r="CX53" s="149"/>
      <c r="CY53" s="190"/>
      <c r="CZ53" s="92">
        <f t="shared" si="14"/>
        <v>0</v>
      </c>
      <c r="DA53" s="100">
        <v>23</v>
      </c>
      <c r="DB53" s="99" t="s">
        <v>31</v>
      </c>
      <c r="DC53" s="191">
        <v>0</v>
      </c>
      <c r="DD53" s="648">
        <v>4</v>
      </c>
      <c r="DE53" s="641">
        <v>4</v>
      </c>
      <c r="DF53" s="641"/>
      <c r="DG53" s="641"/>
      <c r="DH53" s="641"/>
      <c r="DI53" s="151"/>
      <c r="DJ53" s="151"/>
      <c r="DK53" s="151"/>
      <c r="DL53" s="188"/>
      <c r="DM53" s="55"/>
      <c r="DN53" s="188"/>
      <c r="DO53" s="188"/>
      <c r="DP53" s="92">
        <f t="shared" si="15"/>
        <v>2.6666666666666665</v>
      </c>
      <c r="DQ53" s="410">
        <v>5</v>
      </c>
      <c r="DR53" s="51">
        <v>5</v>
      </c>
      <c r="DS53" s="51">
        <v>5</v>
      </c>
      <c r="DT53" s="513">
        <v>5</v>
      </c>
      <c r="DU53" s="151">
        <v>5</v>
      </c>
      <c r="DV53" s="151">
        <v>4</v>
      </c>
      <c r="DW53" s="151">
        <v>4</v>
      </c>
      <c r="DX53" s="151"/>
      <c r="DY53" s="151"/>
      <c r="DZ53" s="151"/>
      <c r="EA53" s="151"/>
      <c r="EB53" s="188"/>
      <c r="EC53" s="151"/>
      <c r="ED53" s="151"/>
      <c r="EE53" s="151"/>
      <c r="EF53" s="151"/>
      <c r="EG53" s="151"/>
      <c r="EH53" s="151"/>
      <c r="EI53" s="151"/>
      <c r="EJ53" s="151"/>
      <c r="EK53" s="151"/>
      <c r="EL53" s="151"/>
      <c r="EM53" s="151"/>
      <c r="EN53" s="151"/>
      <c r="EO53" s="190"/>
      <c r="EP53" s="92">
        <f t="shared" si="16"/>
        <v>4.714285714285714</v>
      </c>
      <c r="EQ53" s="410">
        <v>0</v>
      </c>
      <c r="ER53" s="63"/>
      <c r="ES53" s="151">
        <v>3</v>
      </c>
      <c r="ET53" s="151"/>
      <c r="EU53" s="151"/>
      <c r="EV53" s="638">
        <v>3</v>
      </c>
      <c r="EW53" s="641">
        <v>3</v>
      </c>
      <c r="EX53" s="641"/>
      <c r="EY53" s="641"/>
      <c r="EZ53" s="641"/>
      <c r="FA53" s="151"/>
      <c r="FB53" s="151"/>
      <c r="FC53" s="151"/>
      <c r="FD53" s="151"/>
      <c r="FE53" s="190"/>
      <c r="FF53" s="28">
        <f t="shared" si="17"/>
        <v>2.25</v>
      </c>
      <c r="FG53" s="410">
        <v>3</v>
      </c>
      <c r="FH53" s="63"/>
      <c r="FI53" s="63"/>
      <c r="FJ53" s="63"/>
      <c r="FK53" s="151">
        <v>3</v>
      </c>
      <c r="FL53" s="151"/>
      <c r="FM53" s="151"/>
      <c r="FN53" s="151"/>
      <c r="FO53" s="151"/>
      <c r="FP53" s="641">
        <v>0</v>
      </c>
      <c r="FQ53" s="641"/>
      <c r="FR53" s="641"/>
      <c r="FS53" s="638"/>
      <c r="FT53" s="638"/>
      <c r="FU53" s="149"/>
      <c r="FV53" s="149"/>
      <c r="FW53" s="29">
        <f t="shared" si="18"/>
        <v>2</v>
      </c>
      <c r="FX53" s="622">
        <v>3</v>
      </c>
      <c r="FY53" s="648">
        <v>3</v>
      </c>
      <c r="FZ53" s="151">
        <v>4</v>
      </c>
      <c r="GA53" s="151"/>
      <c r="GB53" s="151"/>
      <c r="GC53" s="151"/>
      <c r="GD53" s="516"/>
      <c r="GE53" s="222"/>
      <c r="GF53" s="222"/>
      <c r="GG53" s="222"/>
      <c r="GH53" s="222"/>
      <c r="GI53" s="93">
        <f t="shared" si="19"/>
        <v>3.3333333333333335</v>
      </c>
      <c r="GJ53" s="199">
        <f>SUM(FW53,FG57,EP53,DP53,CZ53,CL53,BU53,AV53)</f>
        <v>17.329670329670332</v>
      </c>
      <c r="GK53" s="200">
        <f t="shared" si="21"/>
        <v>42.775702075702085</v>
      </c>
      <c r="GL53" s="94">
        <f t="shared" si="22"/>
        <v>2.516217769158946</v>
      </c>
      <c r="GM53"/>
    </row>
    <row r="54" spans="1:195" ht="13.5" thickBot="1">
      <c r="A54" s="100">
        <v>24</v>
      </c>
      <c r="B54" s="99" t="s">
        <v>32</v>
      </c>
      <c r="C54" s="418">
        <v>5</v>
      </c>
      <c r="D54" s="194"/>
      <c r="E54" s="194"/>
      <c r="F54" s="194"/>
      <c r="G54" s="156">
        <v>4</v>
      </c>
      <c r="H54" s="156">
        <v>4</v>
      </c>
      <c r="I54" s="156">
        <v>5</v>
      </c>
      <c r="J54" s="156">
        <v>4</v>
      </c>
      <c r="K54" s="156"/>
      <c r="L54" s="156"/>
      <c r="M54" s="644">
        <v>4</v>
      </c>
      <c r="N54" s="644">
        <v>3</v>
      </c>
      <c r="O54" s="644">
        <v>4</v>
      </c>
      <c r="P54" s="644">
        <v>4</v>
      </c>
      <c r="Q54" s="641">
        <v>4</v>
      </c>
      <c r="R54" s="641">
        <v>4</v>
      </c>
      <c r="S54" s="641">
        <v>5</v>
      </c>
      <c r="T54" s="641"/>
      <c r="U54" s="641"/>
      <c r="V54" s="644"/>
      <c r="W54" s="64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8"/>
      <c r="AV54" s="92">
        <f t="shared" si="11"/>
        <v>4.166666666666667</v>
      </c>
      <c r="AW54" s="51">
        <v>0</v>
      </c>
      <c r="AX54" s="161"/>
      <c r="AY54" s="156">
        <v>5</v>
      </c>
      <c r="AZ54" s="539">
        <v>4</v>
      </c>
      <c r="BA54" s="156">
        <v>4</v>
      </c>
      <c r="BB54" s="156"/>
      <c r="BC54" s="644">
        <v>4</v>
      </c>
      <c r="BD54" s="644"/>
      <c r="BE54" s="644"/>
      <c r="BF54" s="644"/>
      <c r="BG54" s="644"/>
      <c r="BH54" s="641"/>
      <c r="BI54" s="641"/>
      <c r="BJ54" s="55"/>
      <c r="BK54" s="55"/>
      <c r="BL54" s="55"/>
      <c r="BM54" s="55"/>
      <c r="BN54" s="151"/>
      <c r="BO54" s="151"/>
      <c r="BP54" s="151"/>
      <c r="BQ54" s="151"/>
      <c r="BR54" s="156"/>
      <c r="BS54" s="156"/>
      <c r="BT54" s="198"/>
      <c r="BU54" s="92">
        <f t="shared" si="12"/>
        <v>3.4</v>
      </c>
      <c r="BV54" s="410">
        <v>5</v>
      </c>
      <c r="BW54" s="224"/>
      <c r="BX54" s="224"/>
      <c r="BY54" s="514">
        <v>3</v>
      </c>
      <c r="BZ54" s="156">
        <v>4</v>
      </c>
      <c r="CA54" s="156"/>
      <c r="CB54" s="644">
        <v>4</v>
      </c>
      <c r="CC54" s="644"/>
      <c r="CD54" s="644"/>
      <c r="CE54" s="644"/>
      <c r="CF54" s="644"/>
      <c r="CG54" s="644"/>
      <c r="CH54" s="156"/>
      <c r="CI54" s="156"/>
      <c r="CJ54" s="156"/>
      <c r="CK54" s="162"/>
      <c r="CL54" s="92">
        <f t="shared" si="13"/>
        <v>4</v>
      </c>
      <c r="CM54" s="416">
        <v>0</v>
      </c>
      <c r="CN54" s="164"/>
      <c r="CO54" s="156"/>
      <c r="CP54" s="156"/>
      <c r="CQ54" s="83"/>
      <c r="CR54" s="83"/>
      <c r="CS54" s="83"/>
      <c r="CT54" s="156"/>
      <c r="CU54" s="156"/>
      <c r="CV54" s="400"/>
      <c r="CW54" s="400"/>
      <c r="CX54" s="400"/>
      <c r="CY54" s="198"/>
      <c r="CZ54" s="92">
        <f t="shared" si="14"/>
        <v>0</v>
      </c>
      <c r="DA54" s="100">
        <v>24</v>
      </c>
      <c r="DB54" s="99" t="s">
        <v>32</v>
      </c>
      <c r="DC54" s="531">
        <v>0</v>
      </c>
      <c r="DD54" s="648">
        <v>4</v>
      </c>
      <c r="DE54" s="644"/>
      <c r="DF54" s="644"/>
      <c r="DG54" s="644"/>
      <c r="DH54" s="644"/>
      <c r="DI54" s="156"/>
      <c r="DJ54" s="156"/>
      <c r="DK54" s="156"/>
      <c r="DL54" s="194"/>
      <c r="DM54" s="83"/>
      <c r="DN54" s="194"/>
      <c r="DO54" s="194"/>
      <c r="DP54" s="92">
        <f t="shared" si="15"/>
        <v>2</v>
      </c>
      <c r="DQ54" s="410">
        <v>5</v>
      </c>
      <c r="DR54" s="224">
        <v>5</v>
      </c>
      <c r="DS54" s="224">
        <v>5</v>
      </c>
      <c r="DT54" s="514">
        <v>5</v>
      </c>
      <c r="DU54" s="156">
        <v>5</v>
      </c>
      <c r="DV54" s="156">
        <v>5</v>
      </c>
      <c r="DW54" s="156">
        <v>5</v>
      </c>
      <c r="DX54" s="156">
        <v>4</v>
      </c>
      <c r="DY54" s="156"/>
      <c r="DZ54" s="156"/>
      <c r="EA54" s="156"/>
      <c r="EB54" s="194"/>
      <c r="EC54" s="156"/>
      <c r="ED54" s="156"/>
      <c r="EE54" s="156"/>
      <c r="EF54" s="156"/>
      <c r="EG54" s="156"/>
      <c r="EH54" s="156"/>
      <c r="EI54" s="156"/>
      <c r="EJ54" s="156"/>
      <c r="EK54" s="156"/>
      <c r="EL54" s="156"/>
      <c r="EM54" s="156"/>
      <c r="EN54" s="156"/>
      <c r="EO54" s="198"/>
      <c r="EP54" s="92">
        <f t="shared" si="16"/>
        <v>4.875</v>
      </c>
      <c r="EQ54" s="410">
        <v>0</v>
      </c>
      <c r="ER54" s="161"/>
      <c r="ES54" s="156">
        <v>5</v>
      </c>
      <c r="ET54" s="156"/>
      <c r="EU54" s="156"/>
      <c r="EV54" s="638">
        <v>4</v>
      </c>
      <c r="EW54" s="644">
        <v>5</v>
      </c>
      <c r="EX54" s="644">
        <v>4</v>
      </c>
      <c r="EY54" s="644"/>
      <c r="EZ54" s="644"/>
      <c r="FA54" s="156"/>
      <c r="FB54" s="156"/>
      <c r="FC54" s="156"/>
      <c r="FD54" s="156"/>
      <c r="FE54" s="198"/>
      <c r="FF54" s="92">
        <f t="shared" si="17"/>
        <v>3.6</v>
      </c>
      <c r="FG54" s="410">
        <v>5</v>
      </c>
      <c r="FH54" s="161"/>
      <c r="FI54" s="226"/>
      <c r="FJ54" s="161"/>
      <c r="FK54" s="156">
        <v>4</v>
      </c>
      <c r="FL54" s="156">
        <v>4</v>
      </c>
      <c r="FM54" s="156">
        <v>4</v>
      </c>
      <c r="FN54" s="156">
        <v>5</v>
      </c>
      <c r="FO54" s="156">
        <v>5</v>
      </c>
      <c r="FP54" s="644">
        <v>5</v>
      </c>
      <c r="FQ54" s="644">
        <v>4</v>
      </c>
      <c r="FR54" s="644"/>
      <c r="FS54" s="649"/>
      <c r="FT54" s="649"/>
      <c r="FU54" s="400"/>
      <c r="FV54" s="400"/>
      <c r="FW54" s="29">
        <f t="shared" si="18"/>
        <v>4.5</v>
      </c>
      <c r="FX54" s="622">
        <v>5</v>
      </c>
      <c r="FY54" s="648">
        <v>5</v>
      </c>
      <c r="FZ54" s="156"/>
      <c r="GA54" s="156"/>
      <c r="GB54" s="156"/>
      <c r="GC54" s="156"/>
      <c r="GD54" s="516"/>
      <c r="GE54" s="222"/>
      <c r="GF54" s="222"/>
      <c r="GG54" s="222"/>
      <c r="GH54" s="222"/>
      <c r="GI54" s="93">
        <f t="shared" si="19"/>
        <v>5</v>
      </c>
      <c r="GJ54" s="199">
        <f>SUM(FW54,FG58,EP54,DP54,CZ54,CL54,BU54,AV54)</f>
        <v>22.941666666666666</v>
      </c>
      <c r="GK54" s="200">
        <f t="shared" si="21"/>
        <v>56.246212121212125</v>
      </c>
      <c r="GL54" s="94">
        <f t="shared" si="22"/>
        <v>3.3086007130124777</v>
      </c>
      <c r="GM54" s="2"/>
    </row>
    <row r="55" spans="1:195" ht="13.5" thickBot="1">
      <c r="A55" s="100">
        <v>25</v>
      </c>
      <c r="B55" s="102" t="s">
        <v>33</v>
      </c>
      <c r="C55" s="419">
        <v>3</v>
      </c>
      <c r="D55" s="195">
        <v>2</v>
      </c>
      <c r="E55" s="195"/>
      <c r="F55" s="195"/>
      <c r="G55" s="152">
        <v>3</v>
      </c>
      <c r="H55" s="152">
        <v>2</v>
      </c>
      <c r="I55" s="152"/>
      <c r="J55" s="152"/>
      <c r="K55" s="152"/>
      <c r="L55" s="152"/>
      <c r="M55" s="643">
        <v>3</v>
      </c>
      <c r="N55" s="643">
        <v>3</v>
      </c>
      <c r="O55" s="643">
        <v>3</v>
      </c>
      <c r="P55" s="643">
        <v>2</v>
      </c>
      <c r="Q55" s="643">
        <v>3</v>
      </c>
      <c r="R55" s="643"/>
      <c r="S55" s="643"/>
      <c r="T55" s="643"/>
      <c r="U55" s="643"/>
      <c r="V55" s="643"/>
      <c r="W55" s="643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223"/>
      <c r="AV55" s="89">
        <f t="shared" si="11"/>
        <v>2.6666666666666665</v>
      </c>
      <c r="AW55" s="508">
        <v>0</v>
      </c>
      <c r="AX55" s="159"/>
      <c r="AY55" s="152"/>
      <c r="AZ55" s="152"/>
      <c r="BA55" s="152"/>
      <c r="BB55" s="152"/>
      <c r="BC55" s="643">
        <v>3</v>
      </c>
      <c r="BD55" s="643"/>
      <c r="BE55" s="643"/>
      <c r="BF55" s="643"/>
      <c r="BG55" s="643"/>
      <c r="BH55" s="643"/>
      <c r="BI55" s="643"/>
      <c r="BJ55" s="90"/>
      <c r="BK55" s="90"/>
      <c r="BL55" s="90"/>
      <c r="BM55" s="90"/>
      <c r="BN55" s="152"/>
      <c r="BO55" s="152"/>
      <c r="BP55" s="152"/>
      <c r="BQ55" s="152"/>
      <c r="BR55" s="152"/>
      <c r="BS55" s="152"/>
      <c r="BT55" s="223"/>
      <c r="BU55" s="89">
        <f t="shared" si="12"/>
        <v>1.5</v>
      </c>
      <c r="BV55" s="411">
        <v>3</v>
      </c>
      <c r="BW55" s="91"/>
      <c r="BX55" s="91"/>
      <c r="BY55" s="515">
        <v>2</v>
      </c>
      <c r="BZ55" s="152"/>
      <c r="CA55" s="152"/>
      <c r="CB55" s="643">
        <v>0</v>
      </c>
      <c r="CC55" s="643"/>
      <c r="CD55" s="643"/>
      <c r="CE55" s="643"/>
      <c r="CF55" s="643"/>
      <c r="CG55" s="643"/>
      <c r="CH55" s="152"/>
      <c r="CI55" s="152"/>
      <c r="CJ55" s="152"/>
      <c r="CK55" s="227"/>
      <c r="CL55" s="89">
        <f t="shared" si="13"/>
        <v>1.6666666666666667</v>
      </c>
      <c r="CM55" s="419">
        <v>0</v>
      </c>
      <c r="CN55" s="165"/>
      <c r="CO55" s="152"/>
      <c r="CP55" s="152"/>
      <c r="CQ55" s="90"/>
      <c r="CR55" s="90"/>
      <c r="CS55" s="90"/>
      <c r="CT55" s="152"/>
      <c r="CU55" s="152"/>
      <c r="CV55" s="373"/>
      <c r="CW55" s="373"/>
      <c r="CX55" s="373"/>
      <c r="CY55" s="223"/>
      <c r="CZ55" s="89">
        <f t="shared" si="14"/>
        <v>0</v>
      </c>
      <c r="DA55" s="100">
        <v>25</v>
      </c>
      <c r="DB55" s="102" t="s">
        <v>33</v>
      </c>
      <c r="DC55" s="165">
        <v>0</v>
      </c>
      <c r="DD55" s="648">
        <v>0</v>
      </c>
      <c r="DE55" s="643"/>
      <c r="DF55" s="643"/>
      <c r="DG55" s="643"/>
      <c r="DH55" s="643"/>
      <c r="DI55" s="152"/>
      <c r="DJ55" s="152"/>
      <c r="DK55" s="152"/>
      <c r="DL55" s="195"/>
      <c r="DM55" s="90"/>
      <c r="DN55" s="195"/>
      <c r="DO55" s="195"/>
      <c r="DP55" s="89">
        <f t="shared" si="15"/>
        <v>0</v>
      </c>
      <c r="DQ55" s="411">
        <v>4</v>
      </c>
      <c r="DR55" s="91">
        <v>5</v>
      </c>
      <c r="DS55" s="91">
        <v>4</v>
      </c>
      <c r="DT55" s="515">
        <v>4</v>
      </c>
      <c r="DU55" s="152"/>
      <c r="DV55" s="152"/>
      <c r="DW55" s="152"/>
      <c r="DX55" s="152"/>
      <c r="DY55" s="152"/>
      <c r="DZ55" s="152"/>
      <c r="EA55" s="152"/>
      <c r="EB55" s="195"/>
      <c r="EC55" s="152"/>
      <c r="ED55" s="152"/>
      <c r="EE55" s="152"/>
      <c r="EF55" s="152"/>
      <c r="EG55" s="152"/>
      <c r="EH55" s="152"/>
      <c r="EI55" s="152"/>
      <c r="EJ55" s="152"/>
      <c r="EK55" s="152"/>
      <c r="EL55" s="152"/>
      <c r="EM55" s="152"/>
      <c r="EN55" s="152"/>
      <c r="EO55" s="223"/>
      <c r="EP55" s="89">
        <f t="shared" si="16"/>
        <v>4.25</v>
      </c>
      <c r="EQ55" s="411">
        <v>0</v>
      </c>
      <c r="ER55" s="225"/>
      <c r="ES55" s="152">
        <v>5</v>
      </c>
      <c r="ET55" s="152"/>
      <c r="EU55" s="152"/>
      <c r="EV55" s="638">
        <v>4</v>
      </c>
      <c r="EW55" s="643"/>
      <c r="EX55" s="643"/>
      <c r="EY55" s="643"/>
      <c r="EZ55" s="643"/>
      <c r="FA55" s="152"/>
      <c r="FB55" s="152"/>
      <c r="FC55" s="152"/>
      <c r="FD55" s="152"/>
      <c r="FE55" s="223"/>
      <c r="FF55" s="89">
        <f t="shared" si="17"/>
        <v>3</v>
      </c>
      <c r="FG55" s="411">
        <v>3</v>
      </c>
      <c r="FH55" s="159"/>
      <c r="FI55" s="159"/>
      <c r="FJ55" s="159"/>
      <c r="FK55" s="152">
        <v>4</v>
      </c>
      <c r="FL55" s="152"/>
      <c r="FM55" s="152"/>
      <c r="FN55" s="152"/>
      <c r="FO55" s="152"/>
      <c r="FP55" s="643">
        <v>0</v>
      </c>
      <c r="FQ55" s="643"/>
      <c r="FR55" s="643"/>
      <c r="FS55" s="642"/>
      <c r="FT55" s="642"/>
      <c r="FU55" s="373"/>
      <c r="FV55" s="373"/>
      <c r="FW55" s="89">
        <f t="shared" si="18"/>
        <v>2.3333333333333335</v>
      </c>
      <c r="FX55" s="622">
        <v>5</v>
      </c>
      <c r="FY55" s="648">
        <v>4</v>
      </c>
      <c r="FZ55" s="152">
        <v>4</v>
      </c>
      <c r="GA55" s="152"/>
      <c r="GB55" s="152"/>
      <c r="GC55" s="152"/>
      <c r="GD55" s="373"/>
      <c r="GE55" s="223"/>
      <c r="GF55" s="223"/>
      <c r="GG55" s="223"/>
      <c r="GH55" s="223"/>
      <c r="GI55" s="95">
        <f t="shared" si="19"/>
        <v>4.333333333333333</v>
      </c>
      <c r="GJ55" s="201">
        <f>SUM(FW55,FG59,EP55,DP55,CZ55,CL55,BU55,AV55)</f>
        <v>12.416666666666666</v>
      </c>
      <c r="GK55" s="202">
        <f t="shared" si="21"/>
        <v>37.70357142857142</v>
      </c>
      <c r="GL55" s="233">
        <f t="shared" si="22"/>
        <v>2.2178571428571425</v>
      </c>
      <c r="GM55"/>
    </row>
    <row r="56" spans="1:195" ht="15.75" thickBot="1">
      <c r="A56" s="18"/>
      <c r="AV56" s="231">
        <f>AVERAGE(AV31:AV55)</f>
        <v>3.1679122740005097</v>
      </c>
      <c r="BU56" s="231">
        <f>AVERAGE(BU31:BU55)</f>
        <v>2.9173333333333336</v>
      </c>
      <c r="CA56" s="16"/>
      <c r="CD56" s="166"/>
      <c r="CL56" s="231">
        <f>AVERAGE(CL31:CL55)</f>
        <v>3.326666666666666</v>
      </c>
      <c r="CZ56" s="231">
        <f>AVERAGE(CZ31:CZ55)</f>
        <v>0</v>
      </c>
      <c r="DA56" s="533"/>
      <c r="DB56" s="533"/>
      <c r="DG56" s="166"/>
      <c r="DP56" s="231">
        <f>AVERAGE(DP31:DP55)</f>
        <v>2.28</v>
      </c>
      <c r="EP56" s="231">
        <f>AVERAGE(EP31:EP55)</f>
        <v>3.610809523809524</v>
      </c>
      <c r="FF56" s="231">
        <f>AVERAGE(FF31:FF55)</f>
        <v>3.3626666666666667</v>
      </c>
      <c r="FW56" s="231">
        <f>AVERAGE(FW31:FW55)</f>
        <v>3.185666666666666</v>
      </c>
      <c r="GK56" s="203"/>
      <c r="GL56" s="232"/>
      <c r="GM56"/>
    </row>
    <row r="57" spans="1:195" ht="12.75">
      <c r="A57" s="18"/>
      <c r="AV57" s="163"/>
      <c r="DC57" s="166"/>
      <c r="GL57" s="203"/>
      <c r="GM57"/>
    </row>
    <row r="58" spans="1:195" ht="12.75">
      <c r="A58" s="18"/>
      <c r="AV58" s="163"/>
      <c r="CA58" s="185"/>
      <c r="DC58" s="166"/>
      <c r="GL58" s="203"/>
      <c r="GM58"/>
    </row>
    <row r="59" spans="1:195" ht="12.75">
      <c r="A59" s="18"/>
      <c r="AV59" s="163"/>
      <c r="DC59" s="166"/>
      <c r="GL59" s="203"/>
      <c r="GM59"/>
    </row>
    <row r="60" spans="1:195" ht="12.75">
      <c r="A60" s="18"/>
      <c r="AV60" s="163"/>
      <c r="DC60" s="166"/>
      <c r="GL60" s="203"/>
      <c r="GM60"/>
    </row>
    <row r="61" spans="1:195" ht="12.75">
      <c r="A61" s="18"/>
      <c r="AV61" s="163"/>
      <c r="GL61" s="203"/>
      <c r="GM61"/>
    </row>
    <row r="62" spans="1:195" ht="12.75">
      <c r="A62" s="18"/>
      <c r="AV62" s="163"/>
      <c r="GL62" s="203"/>
      <c r="GM62"/>
    </row>
    <row r="63" spans="1:195" ht="12.75">
      <c r="A63" s="18"/>
      <c r="AV63" s="163"/>
      <c r="GL63" s="203"/>
      <c r="GM63"/>
    </row>
    <row r="64" spans="1:195" ht="12.75">
      <c r="A64" s="18"/>
      <c r="AV64" s="163"/>
      <c r="GL64" s="203"/>
      <c r="GM64"/>
    </row>
    <row r="65" spans="1:195" ht="12.75">
      <c r="A65" s="18"/>
      <c r="AV65" s="163"/>
      <c r="GL65" s="203"/>
      <c r="GM65"/>
    </row>
    <row r="66" spans="1:195" ht="12.75">
      <c r="A66" s="18"/>
      <c r="AV66" s="163"/>
      <c r="GL66" s="203"/>
      <c r="GM66"/>
    </row>
    <row r="67" spans="1:195" ht="12.75">
      <c r="A67" s="18"/>
      <c r="AV67" s="163"/>
      <c r="GL67" s="203"/>
      <c r="GM67"/>
    </row>
    <row r="68" spans="1:195" ht="12.75">
      <c r="A68" s="18"/>
      <c r="AV68" s="163"/>
      <c r="GL68" s="203"/>
      <c r="GM68"/>
    </row>
    <row r="69" spans="1:195" ht="12.75">
      <c r="A69" s="18"/>
      <c r="AV69" s="163"/>
      <c r="GL69" s="203"/>
      <c r="GM69"/>
    </row>
    <row r="70" spans="1:195" ht="12.75">
      <c r="A70" s="18"/>
      <c r="AV70" s="163"/>
      <c r="GL70" s="203"/>
      <c r="GM70"/>
    </row>
    <row r="71" spans="1:195" ht="12.75">
      <c r="A71" s="18"/>
      <c r="AV71" s="163"/>
      <c r="GL71" s="203"/>
      <c r="GM71"/>
    </row>
    <row r="72" spans="1:195" ht="12.75">
      <c r="A72" s="18"/>
      <c r="AV72" s="163"/>
      <c r="GL72" s="203"/>
      <c r="GM72"/>
    </row>
    <row r="73" spans="1:195" ht="12.75">
      <c r="A73" s="18"/>
      <c r="AV73" s="163"/>
      <c r="GL73" s="203"/>
      <c r="GM73"/>
    </row>
    <row r="74" spans="1:195" ht="12.75">
      <c r="A74" s="18"/>
      <c r="AV74" s="163"/>
      <c r="GL74" s="203"/>
      <c r="GM74"/>
    </row>
    <row r="75" spans="1:195" ht="12.75">
      <c r="A75" s="18"/>
      <c r="AV75" s="163"/>
      <c r="GL75" s="203"/>
      <c r="GM75"/>
    </row>
    <row r="76" spans="1:195" ht="12.75">
      <c r="A76" s="18"/>
      <c r="AV76" s="163"/>
      <c r="GL76" s="203"/>
      <c r="GM76"/>
    </row>
    <row r="77" spans="1:195" ht="12.75">
      <c r="A77" s="18"/>
      <c r="AV77" s="163"/>
      <c r="GL77" s="203"/>
      <c r="GM77"/>
    </row>
    <row r="78" spans="1:195" ht="12.75">
      <c r="A78" s="18"/>
      <c r="AV78" s="163"/>
      <c r="GL78" s="203"/>
      <c r="GM78"/>
    </row>
    <row r="79" spans="1:195" ht="12.75">
      <c r="A79" s="18"/>
      <c r="AV79" s="163"/>
      <c r="GL79" s="203"/>
      <c r="GM79"/>
    </row>
    <row r="80" spans="1:195" ht="12.75">
      <c r="A80" s="18"/>
      <c r="AV80" s="163"/>
      <c r="GL80" s="203"/>
      <c r="GM80"/>
    </row>
    <row r="81" spans="1:195" ht="12.75">
      <c r="A81" s="18"/>
      <c r="AV81" s="163"/>
      <c r="GL81" s="203"/>
      <c r="GM81"/>
    </row>
    <row r="82" spans="1:195" ht="12.75">
      <c r="A82" s="18"/>
      <c r="AV82" s="163"/>
      <c r="GL82" s="203"/>
      <c r="GM82"/>
    </row>
    <row r="83" spans="1:195" ht="12.75">
      <c r="A83" s="18"/>
      <c r="AV83" s="163"/>
      <c r="GL83" s="203"/>
      <c r="GM83"/>
    </row>
    <row r="84" spans="48:195" ht="12.75">
      <c r="AV84" s="163"/>
      <c r="DH84" s="166"/>
      <c r="GM84" s="18"/>
    </row>
    <row r="85" spans="48:195" ht="12.75">
      <c r="AV85" s="163"/>
      <c r="DS85" s="166"/>
      <c r="ET85" s="166"/>
      <c r="GM85" s="18"/>
    </row>
    <row r="88" ht="12.75">
      <c r="GM88" s="18"/>
    </row>
    <row r="89" ht="12.75">
      <c r="GM89" s="18"/>
    </row>
    <row r="90" ht="12.75">
      <c r="GM90" s="18"/>
    </row>
    <row r="91" ht="12.75">
      <c r="GM91" s="18"/>
    </row>
    <row r="92" ht="12.75">
      <c r="GM92" s="18"/>
    </row>
    <row r="93" ht="12.75">
      <c r="GM93" s="18"/>
    </row>
    <row r="94" ht="12.75">
      <c r="GM94" s="18"/>
    </row>
    <row r="95" ht="12.75">
      <c r="GM95" s="18"/>
    </row>
    <row r="96" ht="12.75">
      <c r="GM96" s="18"/>
    </row>
    <row r="97" ht="12.75">
      <c r="GM97" s="18"/>
    </row>
    <row r="98" ht="12.75">
      <c r="GM98" s="18"/>
    </row>
    <row r="99" ht="12.75">
      <c r="GM99" s="18"/>
    </row>
    <row r="100" ht="12.75">
      <c r="GM100" s="18"/>
    </row>
    <row r="101" ht="12.75">
      <c r="GM101" s="18"/>
    </row>
    <row r="102" ht="12.75">
      <c r="GM102" s="18"/>
    </row>
    <row r="103" ht="12.75">
      <c r="GM103" s="18"/>
    </row>
    <row r="104" ht="12.75">
      <c r="GM104" s="18"/>
    </row>
    <row r="105" ht="12.75">
      <c r="GM105" s="18"/>
    </row>
    <row r="106" ht="12.75">
      <c r="GM106" s="18"/>
    </row>
    <row r="107" ht="12.75">
      <c r="GM107" s="18"/>
    </row>
    <row r="108" ht="12.75">
      <c r="GM108" s="18"/>
    </row>
    <row r="109" ht="12.75">
      <c r="GM109" s="18"/>
    </row>
    <row r="110" ht="12.75">
      <c r="GM110" s="18"/>
    </row>
    <row r="111" ht="12.75">
      <c r="GM111" s="18"/>
    </row>
    <row r="112" ht="12.75">
      <c r="GM112" s="18"/>
    </row>
    <row r="113" ht="12.75">
      <c r="GM113" s="18"/>
    </row>
    <row r="114" ht="12.75">
      <c r="GM114" s="18"/>
    </row>
    <row r="115" ht="12.75">
      <c r="GM115" s="18"/>
    </row>
    <row r="116" ht="12.75">
      <c r="GM116" s="18"/>
    </row>
    <row r="117" ht="12.75">
      <c r="GM117" s="18"/>
    </row>
    <row r="118" ht="12.75">
      <c r="GM118" s="18"/>
    </row>
    <row r="119" ht="12.75">
      <c r="GM119" s="18"/>
    </row>
    <row r="120" ht="12.75">
      <c r="GM120" s="18"/>
    </row>
  </sheetData>
  <sheetProtection/>
  <mergeCells count="18">
    <mergeCell ref="DC3:DO3"/>
    <mergeCell ref="C30:AU30"/>
    <mergeCell ref="CM30:CY30"/>
    <mergeCell ref="BV30:CK30"/>
    <mergeCell ref="AW30:BT30"/>
    <mergeCell ref="DC30:DO30"/>
    <mergeCell ref="BV3:CK3"/>
    <mergeCell ref="CM3:CY3"/>
    <mergeCell ref="C3:AU3"/>
    <mergeCell ref="AW3:BT3"/>
    <mergeCell ref="DQ30:EO30"/>
    <mergeCell ref="EQ30:FE30"/>
    <mergeCell ref="FG30:FV30"/>
    <mergeCell ref="FX30:GH30"/>
    <mergeCell ref="DQ3:EO3"/>
    <mergeCell ref="EQ3:FE3"/>
    <mergeCell ref="FG3:FV3"/>
    <mergeCell ref="FX3:GH3"/>
  </mergeCells>
  <printOptions/>
  <pageMargins left="0.8267716535433072" right="0.15748031496062992" top="0.57" bottom="0.41" header="0.24" footer="0.21"/>
  <pageSetup fitToWidth="2" horizontalDpi="600" verticalDpi="600" orientation="landscape" paperSize="9" scale="49" r:id="rId1"/>
  <colBreaks count="1" manualBreakCount="1">
    <brk id="104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Q85"/>
  <sheetViews>
    <sheetView zoomScale="75" zoomScaleNormal="75" zoomScaleSheetLayoutView="75" zoomScalePageLayoutView="0" workbookViewId="0" topLeftCell="A22">
      <pane xSplit="2" topLeftCell="C1" activePane="topRight" state="frozen"/>
      <selection pane="topLeft" activeCell="A1" sqref="A1"/>
      <selection pane="topRight" activeCell="FC60" sqref="FC60"/>
    </sheetView>
  </sheetViews>
  <sheetFormatPr defaultColWidth="9.00390625" defaultRowHeight="12.75"/>
  <cols>
    <col min="1" max="1" width="4.875" style="17" customWidth="1"/>
    <col min="2" max="2" width="14.00390625" style="17" customWidth="1"/>
    <col min="3" max="48" width="2.25390625" style="18" customWidth="1"/>
    <col min="49" max="49" width="2.625" style="18" customWidth="1"/>
    <col min="50" max="53" width="2.25390625" style="18" customWidth="1"/>
    <col min="54" max="54" width="3.25390625" style="18" customWidth="1"/>
    <col min="55" max="57" width="2.25390625" style="18" customWidth="1"/>
    <col min="58" max="58" width="2.25390625" style="111" customWidth="1"/>
    <col min="59" max="69" width="2.25390625" style="18" customWidth="1"/>
    <col min="70" max="70" width="3.375" style="18" customWidth="1"/>
    <col min="71" max="80" width="2.25390625" style="18" customWidth="1"/>
    <col min="81" max="81" width="3.00390625" style="18" customWidth="1"/>
    <col min="82" max="82" width="2.25390625" style="17" customWidth="1"/>
    <col min="83" max="119" width="2.25390625" style="18" customWidth="1"/>
    <col min="120" max="120" width="3.25390625" style="18" customWidth="1"/>
    <col min="121" max="132" width="2.25390625" style="18" customWidth="1"/>
    <col min="133" max="133" width="3.25390625" style="18" customWidth="1"/>
    <col min="134" max="146" width="2.25390625" style="18" customWidth="1"/>
    <col min="147" max="147" width="2.875" style="18" customWidth="1"/>
    <col min="148" max="155" width="2.25390625" style="18" customWidth="1"/>
    <col min="156" max="156" width="7.25390625" style="0" customWidth="1"/>
    <col min="157" max="157" width="5.75390625" style="0" customWidth="1"/>
    <col min="158" max="158" width="5.625" style="0" customWidth="1"/>
    <col min="159" max="159" width="5.125" style="0" customWidth="1"/>
    <col min="160" max="160" width="4.625" style="0" customWidth="1"/>
    <col min="161" max="161" width="4.375" style="0" customWidth="1"/>
    <col min="162" max="162" width="4.625" style="0" customWidth="1"/>
    <col min="163" max="163" width="4.75390625" style="0" customWidth="1"/>
    <col min="164" max="164" width="4.375" style="0" customWidth="1"/>
    <col min="165" max="165" width="4.75390625" style="0" customWidth="1"/>
    <col min="166" max="166" width="7.00390625" style="0" customWidth="1"/>
    <col min="167" max="167" width="6.75390625" style="0" customWidth="1"/>
    <col min="168" max="168" width="5.875" style="0" customWidth="1"/>
    <col min="169" max="169" width="8.00390625" style="0" customWidth="1"/>
    <col min="171" max="171" width="7.625" style="0" customWidth="1"/>
  </cols>
  <sheetData>
    <row r="1" spans="1:155" s="1" customFormat="1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10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</row>
    <row r="2" ht="13.5" thickBot="1"/>
    <row r="3" spans="1:171" s="3" customFormat="1" ht="17.25" customHeight="1" thickBot="1">
      <c r="A3" s="480" t="s">
        <v>0</v>
      </c>
      <c r="B3" s="460" t="s">
        <v>1</v>
      </c>
      <c r="C3" s="671" t="s">
        <v>4</v>
      </c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3"/>
      <c r="V3" s="673"/>
      <c r="W3" s="673"/>
      <c r="X3" s="673"/>
      <c r="Y3" s="673"/>
      <c r="Z3" s="673"/>
      <c r="AA3" s="673"/>
      <c r="AB3" s="673"/>
      <c r="AC3" s="673"/>
      <c r="AD3" s="673"/>
      <c r="AE3" s="673"/>
      <c r="AF3" s="673"/>
      <c r="AG3" s="675"/>
      <c r="AH3" s="672" t="s">
        <v>2</v>
      </c>
      <c r="AI3" s="672"/>
      <c r="AJ3" s="672"/>
      <c r="AK3" s="672"/>
      <c r="AL3" s="672"/>
      <c r="AM3" s="672"/>
      <c r="AN3" s="672"/>
      <c r="AO3" s="673"/>
      <c r="AP3" s="673"/>
      <c r="AQ3" s="673"/>
      <c r="AR3" s="673"/>
      <c r="AS3" s="673"/>
      <c r="AT3" s="673"/>
      <c r="AU3" s="673"/>
      <c r="AV3" s="673"/>
      <c r="AW3" s="673"/>
      <c r="AX3" s="674"/>
      <c r="AY3" s="674"/>
      <c r="AZ3" s="674"/>
      <c r="BA3" s="674"/>
      <c r="BB3" s="674"/>
      <c r="BC3" s="671" t="s">
        <v>69</v>
      </c>
      <c r="BD3" s="672"/>
      <c r="BE3" s="672"/>
      <c r="BF3" s="672"/>
      <c r="BG3" s="673"/>
      <c r="BH3" s="673"/>
      <c r="BI3" s="673"/>
      <c r="BJ3" s="673"/>
      <c r="BK3" s="674"/>
      <c r="BL3" s="674"/>
      <c r="BM3" s="674"/>
      <c r="BN3" s="674"/>
      <c r="BO3" s="674"/>
      <c r="BP3" s="674"/>
      <c r="BQ3" s="674"/>
      <c r="BR3" s="675"/>
      <c r="BS3" s="672" t="s">
        <v>5</v>
      </c>
      <c r="BT3" s="673"/>
      <c r="BU3" s="673"/>
      <c r="BV3" s="674"/>
      <c r="BW3" s="674"/>
      <c r="BX3" s="674"/>
      <c r="BY3" s="674"/>
      <c r="BZ3" s="674"/>
      <c r="CA3" s="674"/>
      <c r="CB3" s="674"/>
      <c r="CC3" s="674"/>
      <c r="CD3" s="671" t="s">
        <v>6</v>
      </c>
      <c r="CE3" s="673"/>
      <c r="CF3" s="673"/>
      <c r="CG3" s="673"/>
      <c r="CH3" s="673"/>
      <c r="CI3" s="673"/>
      <c r="CJ3" s="673"/>
      <c r="CK3" s="674"/>
      <c r="CL3" s="674"/>
      <c r="CM3" s="674"/>
      <c r="CN3" s="674"/>
      <c r="CO3" s="674"/>
      <c r="CP3" s="674"/>
      <c r="CQ3" s="674"/>
      <c r="CR3" s="671" t="s">
        <v>37</v>
      </c>
      <c r="CS3" s="673"/>
      <c r="CT3" s="673"/>
      <c r="CU3" s="673"/>
      <c r="CV3" s="673"/>
      <c r="CW3" s="673"/>
      <c r="CX3" s="673"/>
      <c r="CY3" s="673"/>
      <c r="CZ3" s="673"/>
      <c r="DA3" s="673"/>
      <c r="DB3" s="673"/>
      <c r="DC3" s="673"/>
      <c r="DD3" s="673"/>
      <c r="DE3" s="674"/>
      <c r="DF3" s="674"/>
      <c r="DG3" s="674"/>
      <c r="DH3" s="674"/>
      <c r="DI3" s="674"/>
      <c r="DJ3" s="674"/>
      <c r="DK3" s="674"/>
      <c r="DL3" s="674"/>
      <c r="DM3" s="674"/>
      <c r="DN3" s="674"/>
      <c r="DO3" s="674"/>
      <c r="DP3" s="675"/>
      <c r="DQ3" s="671" t="s">
        <v>58</v>
      </c>
      <c r="DR3" s="673"/>
      <c r="DS3" s="673"/>
      <c r="DT3" s="673"/>
      <c r="DU3" s="674"/>
      <c r="DV3" s="674"/>
      <c r="DW3" s="674"/>
      <c r="DX3" s="674"/>
      <c r="DY3" s="674"/>
      <c r="DZ3" s="674"/>
      <c r="EA3" s="674"/>
      <c r="EB3" s="674"/>
      <c r="EC3" s="674"/>
      <c r="ED3" s="671" t="s">
        <v>7</v>
      </c>
      <c r="EE3" s="673"/>
      <c r="EF3" s="673"/>
      <c r="EG3" s="673"/>
      <c r="EH3" s="674"/>
      <c r="EI3" s="674"/>
      <c r="EJ3" s="674"/>
      <c r="EK3" s="674"/>
      <c r="EL3" s="674"/>
      <c r="EM3" s="674"/>
      <c r="EN3" s="674"/>
      <c r="EO3" s="674"/>
      <c r="EP3" s="674"/>
      <c r="EQ3" s="665" t="s">
        <v>15</v>
      </c>
      <c r="ER3" s="668"/>
      <c r="ES3" s="668"/>
      <c r="ET3" s="668"/>
      <c r="EU3" s="668"/>
      <c r="EV3" s="668"/>
      <c r="EW3" s="668"/>
      <c r="EX3" s="479"/>
      <c r="EY3" s="479"/>
      <c r="EZ3" s="657"/>
      <c r="FA3" s="656">
        <v>5</v>
      </c>
      <c r="FB3" s="43">
        <v>4</v>
      </c>
      <c r="FC3" s="43">
        <v>3</v>
      </c>
      <c r="FD3" s="42">
        <v>2</v>
      </c>
      <c r="FE3"/>
      <c r="FF3"/>
      <c r="FG3"/>
      <c r="FH3"/>
      <c r="FI3"/>
      <c r="FJ3"/>
      <c r="FK3"/>
      <c r="FL3"/>
      <c r="FM3"/>
      <c r="FN3"/>
      <c r="FO3"/>
    </row>
    <row r="4" spans="1:170" ht="13.5" thickBot="1">
      <c r="A4" s="96">
        <v>1</v>
      </c>
      <c r="B4" s="97" t="s">
        <v>16</v>
      </c>
      <c r="C4" s="50">
        <v>5</v>
      </c>
      <c r="D4" s="50">
        <v>5</v>
      </c>
      <c r="E4" s="221">
        <v>5</v>
      </c>
      <c r="F4" s="221"/>
      <c r="G4" s="148">
        <v>5</v>
      </c>
      <c r="H4" s="153">
        <v>5</v>
      </c>
      <c r="I4" s="153"/>
      <c r="J4" s="153"/>
      <c r="K4" s="639"/>
      <c r="L4" s="639">
        <v>5</v>
      </c>
      <c r="M4" s="639">
        <v>4</v>
      </c>
      <c r="N4" s="640">
        <v>5</v>
      </c>
      <c r="O4" s="640">
        <v>5</v>
      </c>
      <c r="P4" s="640"/>
      <c r="Q4" s="640"/>
      <c r="R4" s="640"/>
      <c r="S4" s="50"/>
      <c r="T4" s="50"/>
      <c r="U4" s="50"/>
      <c r="V4" s="50"/>
      <c r="W4" s="50"/>
      <c r="X4" s="50"/>
      <c r="Y4" s="545"/>
      <c r="Z4" s="545"/>
      <c r="AA4" s="545"/>
      <c r="AB4" s="545"/>
      <c r="AC4" s="546"/>
      <c r="AD4" s="546"/>
      <c r="AE4" s="546"/>
      <c r="AF4" s="148"/>
      <c r="AG4" s="547"/>
      <c r="AH4" s="409">
        <v>0</v>
      </c>
      <c r="AI4" s="412"/>
      <c r="AJ4" s="212">
        <v>4</v>
      </c>
      <c r="AK4" s="212">
        <v>4</v>
      </c>
      <c r="AL4" s="212"/>
      <c r="AM4" s="212"/>
      <c r="AN4" s="153"/>
      <c r="AO4" s="640">
        <v>4</v>
      </c>
      <c r="AP4" s="640"/>
      <c r="AQ4" s="640"/>
      <c r="AR4" s="50"/>
      <c r="AS4" s="50"/>
      <c r="AT4" s="153"/>
      <c r="AU4" s="21"/>
      <c r="AV4" s="21"/>
      <c r="AW4" s="21"/>
      <c r="AX4" s="53"/>
      <c r="AY4" s="22"/>
      <c r="AZ4" s="22"/>
      <c r="BA4" s="22"/>
      <c r="BB4" s="22"/>
      <c r="BC4" s="409">
        <v>5</v>
      </c>
      <c r="BD4" s="204"/>
      <c r="BE4" s="211">
        <v>4</v>
      </c>
      <c r="BF4" s="205">
        <v>4</v>
      </c>
      <c r="BG4" s="205"/>
      <c r="BH4" s="205"/>
      <c r="BI4" s="153">
        <v>4</v>
      </c>
      <c r="BJ4" s="153"/>
      <c r="BK4" s="639">
        <v>4</v>
      </c>
      <c r="BL4" s="639"/>
      <c r="BM4" s="639"/>
      <c r="BN4" s="639"/>
      <c r="BO4" s="211"/>
      <c r="BP4" s="211"/>
      <c r="BQ4" s="212"/>
      <c r="BR4" s="206"/>
      <c r="BS4" s="416">
        <v>5</v>
      </c>
      <c r="BT4" s="420"/>
      <c r="BU4" s="420"/>
      <c r="BV4" s="421"/>
      <c r="BW4" s="205">
        <v>5</v>
      </c>
      <c r="BX4" s="205">
        <v>5</v>
      </c>
      <c r="BY4" s="205">
        <v>5</v>
      </c>
      <c r="BZ4" s="205"/>
      <c r="CA4" s="205"/>
      <c r="CB4" s="639">
        <v>5</v>
      </c>
      <c r="CC4" s="639">
        <v>4</v>
      </c>
      <c r="CD4" s="639">
        <v>4</v>
      </c>
      <c r="CE4" s="204"/>
      <c r="CF4" s="204"/>
      <c r="CG4" s="211">
        <v>4</v>
      </c>
      <c r="CH4" s="211"/>
      <c r="CI4" s="211"/>
      <c r="CJ4" s="648">
        <v>3</v>
      </c>
      <c r="CK4" s="647">
        <v>5</v>
      </c>
      <c r="CL4" s="647"/>
      <c r="CM4" s="639"/>
      <c r="CN4" s="221"/>
      <c r="CO4" s="221"/>
      <c r="CP4" s="221"/>
      <c r="CQ4" s="148"/>
      <c r="CR4" s="50">
        <v>5</v>
      </c>
      <c r="CS4" s="50"/>
      <c r="CT4" s="541"/>
      <c r="CU4" s="153">
        <v>4</v>
      </c>
      <c r="CV4" s="153">
        <v>5</v>
      </c>
      <c r="CW4" s="153">
        <v>3</v>
      </c>
      <c r="CX4" s="153">
        <v>2</v>
      </c>
      <c r="CY4" s="153">
        <v>4</v>
      </c>
      <c r="CZ4" s="153">
        <v>3</v>
      </c>
      <c r="DA4" s="640">
        <v>4</v>
      </c>
      <c r="DB4" s="640"/>
      <c r="DC4" s="640"/>
      <c r="DD4" s="640"/>
      <c r="DE4" s="640"/>
      <c r="DF4" s="640"/>
      <c r="DG4" s="541"/>
      <c r="DH4" s="541"/>
      <c r="DI4" s="541"/>
      <c r="DJ4" s="542"/>
      <c r="DK4" s="50"/>
      <c r="DL4" s="186"/>
      <c r="DM4" s="186"/>
      <c r="DN4" s="22"/>
      <c r="DO4" s="22"/>
      <c r="DP4" s="22"/>
      <c r="DQ4" s="416">
        <v>0</v>
      </c>
      <c r="DR4" s="421"/>
      <c r="DS4" s="205">
        <v>4</v>
      </c>
      <c r="DT4" s="205">
        <v>3</v>
      </c>
      <c r="DU4" s="205"/>
      <c r="DV4" s="647">
        <v>3</v>
      </c>
      <c r="DW4" s="648">
        <v>3</v>
      </c>
      <c r="DX4" s="648"/>
      <c r="DY4" s="640"/>
      <c r="DZ4" s="639"/>
      <c r="EA4" s="421"/>
      <c r="EB4" s="421"/>
      <c r="EC4" s="413"/>
      <c r="ED4" s="416">
        <v>0</v>
      </c>
      <c r="EE4" s="205">
        <v>4</v>
      </c>
      <c r="EF4" s="205"/>
      <c r="EG4" s="647">
        <v>0</v>
      </c>
      <c r="EH4" s="647"/>
      <c r="EI4" s="647"/>
      <c r="EJ4" s="187"/>
      <c r="EK4" s="187"/>
      <c r="EL4" s="187"/>
      <c r="EM4" s="187"/>
      <c r="EN4" s="187"/>
      <c r="EO4" s="187"/>
      <c r="EP4" s="187"/>
      <c r="EQ4" s="409">
        <v>5</v>
      </c>
      <c r="ER4" s="204"/>
      <c r="ES4" s="210"/>
      <c r="ET4" s="205"/>
      <c r="EU4" s="205"/>
      <c r="EV4" s="211"/>
      <c r="EW4" s="648">
        <v>5</v>
      </c>
      <c r="EX4" s="640">
        <v>5</v>
      </c>
      <c r="EY4" s="640"/>
      <c r="EZ4" s="640"/>
      <c r="FA4" s="213">
        <f aca="true" t="shared" si="0" ref="FA4:FA28">COUNTIF(C4:EW4,5)</f>
        <v>19</v>
      </c>
      <c r="FB4" s="214">
        <f aca="true" t="shared" si="1" ref="FB4:FB28">COUNTIF(C4:EW4,4)</f>
        <v>16</v>
      </c>
      <c r="FC4" s="214">
        <f aca="true" t="shared" si="2" ref="FC4:FC28">COUNTIF(C4:EW4,3)</f>
        <v>6</v>
      </c>
      <c r="FD4" s="215">
        <f aca="true" t="shared" si="3" ref="FD4:FD28">COUNTIF(C4:EW4,2)</f>
        <v>1</v>
      </c>
      <c r="FE4" s="113"/>
      <c r="FF4" s="113"/>
      <c r="FG4" s="113"/>
      <c r="FH4" s="113"/>
      <c r="FI4" s="113"/>
      <c r="FJ4" s="113"/>
      <c r="FK4" s="113"/>
      <c r="FL4" s="113"/>
      <c r="FM4" s="113"/>
      <c r="FN4" s="113"/>
    </row>
    <row r="5" spans="1:170" ht="13.5" thickBot="1">
      <c r="A5" s="181">
        <v>2</v>
      </c>
      <c r="B5" s="99" t="s">
        <v>42</v>
      </c>
      <c r="C5" s="63">
        <v>0</v>
      </c>
      <c r="D5" s="63"/>
      <c r="E5" s="64"/>
      <c r="F5" s="64"/>
      <c r="G5" s="149">
        <v>5</v>
      </c>
      <c r="H5" s="151">
        <v>5</v>
      </c>
      <c r="I5" s="151">
        <v>5</v>
      </c>
      <c r="J5" s="151"/>
      <c r="K5" s="638"/>
      <c r="L5" s="638">
        <v>4</v>
      </c>
      <c r="M5" s="638">
        <v>4</v>
      </c>
      <c r="N5" s="641">
        <v>4</v>
      </c>
      <c r="O5" s="641">
        <v>5</v>
      </c>
      <c r="P5" s="641"/>
      <c r="Q5" s="641"/>
      <c r="R5" s="641"/>
      <c r="S5" s="63"/>
      <c r="T5" s="63"/>
      <c r="U5" s="63"/>
      <c r="V5" s="63"/>
      <c r="W5" s="63"/>
      <c r="X5" s="63"/>
      <c r="Y5" s="120"/>
      <c r="Z5" s="120"/>
      <c r="AA5" s="121"/>
      <c r="AB5" s="120"/>
      <c r="AC5" s="122"/>
      <c r="AD5" s="122"/>
      <c r="AE5" s="122"/>
      <c r="AF5" s="149"/>
      <c r="AG5" s="207"/>
      <c r="AH5" s="410">
        <v>0</v>
      </c>
      <c r="AI5" s="160"/>
      <c r="AJ5" s="408">
        <v>4</v>
      </c>
      <c r="AK5" s="408"/>
      <c r="AL5" s="408"/>
      <c r="AM5" s="408"/>
      <c r="AN5" s="151"/>
      <c r="AO5" s="641">
        <v>3</v>
      </c>
      <c r="AP5" s="641">
        <v>4</v>
      </c>
      <c r="AQ5" s="641"/>
      <c r="AR5" s="63"/>
      <c r="AS5" s="63"/>
      <c r="AT5" s="151"/>
      <c r="AU5" s="23"/>
      <c r="AV5" s="23"/>
      <c r="AW5" s="23"/>
      <c r="AX5" s="54"/>
      <c r="AY5" s="24"/>
      <c r="AZ5" s="24"/>
      <c r="BA5" s="24"/>
      <c r="BB5" s="24"/>
      <c r="BC5" s="410">
        <v>0</v>
      </c>
      <c r="BD5" s="63"/>
      <c r="BE5" s="151">
        <v>4</v>
      </c>
      <c r="BF5" s="149">
        <v>5</v>
      </c>
      <c r="BG5" s="149">
        <v>4</v>
      </c>
      <c r="BH5" s="149">
        <v>5</v>
      </c>
      <c r="BI5" s="151">
        <v>4</v>
      </c>
      <c r="BJ5" s="151">
        <v>5</v>
      </c>
      <c r="BK5" s="638">
        <v>4</v>
      </c>
      <c r="BL5" s="638">
        <v>5</v>
      </c>
      <c r="BM5" s="638"/>
      <c r="BN5" s="638"/>
      <c r="BO5" s="151"/>
      <c r="BP5" s="151"/>
      <c r="BQ5" s="154"/>
      <c r="BR5" s="207"/>
      <c r="BS5" s="418">
        <v>0</v>
      </c>
      <c r="BT5" s="188"/>
      <c r="BU5" s="190"/>
      <c r="BV5" s="190"/>
      <c r="BW5" s="149">
        <v>5</v>
      </c>
      <c r="BX5" s="149">
        <v>5</v>
      </c>
      <c r="BY5" s="149">
        <v>5</v>
      </c>
      <c r="BZ5" s="149">
        <v>5</v>
      </c>
      <c r="CA5" s="149">
        <v>5</v>
      </c>
      <c r="CB5" s="638">
        <v>5</v>
      </c>
      <c r="CC5" s="638">
        <v>5</v>
      </c>
      <c r="CD5" s="638"/>
      <c r="CE5" s="63"/>
      <c r="CF5" s="63"/>
      <c r="CG5" s="149">
        <v>4</v>
      </c>
      <c r="CH5" s="149">
        <v>3</v>
      </c>
      <c r="CI5" s="149">
        <v>4</v>
      </c>
      <c r="CJ5" s="638">
        <v>4</v>
      </c>
      <c r="CK5" s="638">
        <v>3</v>
      </c>
      <c r="CL5" s="638">
        <v>5</v>
      </c>
      <c r="CM5" s="638"/>
      <c r="CN5" s="64"/>
      <c r="CO5" s="64"/>
      <c r="CP5" s="64"/>
      <c r="CQ5" s="149"/>
      <c r="CR5" s="63">
        <v>0</v>
      </c>
      <c r="CS5" s="63"/>
      <c r="CT5" s="63"/>
      <c r="CU5" s="151">
        <v>4</v>
      </c>
      <c r="CV5" s="151">
        <v>5</v>
      </c>
      <c r="CW5" s="151">
        <v>4</v>
      </c>
      <c r="CX5" s="151">
        <v>5</v>
      </c>
      <c r="CY5" s="151">
        <v>4</v>
      </c>
      <c r="CZ5" s="151">
        <v>5</v>
      </c>
      <c r="DA5" s="641">
        <v>4</v>
      </c>
      <c r="DB5" s="641">
        <v>3</v>
      </c>
      <c r="DC5" s="641">
        <v>3</v>
      </c>
      <c r="DD5" s="641"/>
      <c r="DE5" s="641"/>
      <c r="DF5" s="641"/>
      <c r="DG5" s="522"/>
      <c r="DH5" s="522"/>
      <c r="DI5" s="522"/>
      <c r="DJ5" s="538"/>
      <c r="DK5" s="63"/>
      <c r="DL5" s="188"/>
      <c r="DM5" s="188"/>
      <c r="DN5" s="24"/>
      <c r="DO5" s="24"/>
      <c r="DP5" s="24"/>
      <c r="DQ5" s="418">
        <v>5</v>
      </c>
      <c r="DR5" s="190"/>
      <c r="DS5" s="149">
        <v>4</v>
      </c>
      <c r="DT5" s="149"/>
      <c r="DU5" s="149"/>
      <c r="DV5" s="638">
        <v>5</v>
      </c>
      <c r="DW5" s="641">
        <v>2</v>
      </c>
      <c r="DX5" s="641"/>
      <c r="DY5" s="641"/>
      <c r="DZ5" s="638"/>
      <c r="EA5" s="190"/>
      <c r="EB5" s="190"/>
      <c r="EC5" s="414"/>
      <c r="ED5" s="418">
        <v>0</v>
      </c>
      <c r="EE5" s="149">
        <v>4</v>
      </c>
      <c r="EF5" s="149"/>
      <c r="EG5" s="638">
        <v>5</v>
      </c>
      <c r="EH5" s="638"/>
      <c r="EI5" s="638"/>
      <c r="EJ5" s="190"/>
      <c r="EK5" s="190"/>
      <c r="EL5" s="190"/>
      <c r="EM5" s="190"/>
      <c r="EN5" s="190"/>
      <c r="EO5" s="190"/>
      <c r="EP5" s="190"/>
      <c r="EQ5" s="410">
        <v>0</v>
      </c>
      <c r="ER5" s="63"/>
      <c r="ES5" s="64"/>
      <c r="ET5" s="149">
        <v>5</v>
      </c>
      <c r="EU5" s="149"/>
      <c r="EV5" s="151"/>
      <c r="EW5" s="641">
        <v>5</v>
      </c>
      <c r="EX5" s="641">
        <v>5</v>
      </c>
      <c r="EY5" s="641"/>
      <c r="EZ5" s="641"/>
      <c r="FA5" s="213">
        <f t="shared" si="0"/>
        <v>24</v>
      </c>
      <c r="FB5" s="214">
        <f t="shared" si="1"/>
        <v>18</v>
      </c>
      <c r="FC5" s="214">
        <f t="shared" si="2"/>
        <v>5</v>
      </c>
      <c r="FD5" s="215">
        <f t="shared" si="3"/>
        <v>1</v>
      </c>
      <c r="FE5" s="113"/>
      <c r="FF5" s="113"/>
      <c r="FG5" s="113"/>
      <c r="FH5" s="113"/>
      <c r="FI5" s="113"/>
      <c r="FJ5" s="113"/>
      <c r="FK5" s="113"/>
      <c r="FL5" s="113"/>
      <c r="FM5" s="113"/>
      <c r="FN5" s="113"/>
    </row>
    <row r="6" spans="1:170" ht="13.5" thickBot="1">
      <c r="A6" s="181">
        <v>3</v>
      </c>
      <c r="B6" s="99" t="s">
        <v>18</v>
      </c>
      <c r="C6" s="63">
        <v>5</v>
      </c>
      <c r="D6" s="63"/>
      <c r="E6" s="64"/>
      <c r="F6" s="64"/>
      <c r="G6" s="149">
        <v>4</v>
      </c>
      <c r="H6" s="151"/>
      <c r="I6" s="151"/>
      <c r="J6" s="151"/>
      <c r="K6" s="638"/>
      <c r="L6" s="638">
        <v>3</v>
      </c>
      <c r="M6" s="638">
        <v>4</v>
      </c>
      <c r="N6" s="641">
        <v>3</v>
      </c>
      <c r="O6" s="641">
        <v>4</v>
      </c>
      <c r="P6" s="641">
        <v>3</v>
      </c>
      <c r="Q6" s="641"/>
      <c r="R6" s="641"/>
      <c r="S6" s="63"/>
      <c r="T6" s="63"/>
      <c r="U6" s="63"/>
      <c r="V6" s="63"/>
      <c r="W6" s="63"/>
      <c r="X6" s="63"/>
      <c r="Y6" s="120"/>
      <c r="Z6" s="120"/>
      <c r="AA6" s="120"/>
      <c r="AB6" s="120"/>
      <c r="AC6" s="122"/>
      <c r="AD6" s="122"/>
      <c r="AE6" s="122"/>
      <c r="AF6" s="149"/>
      <c r="AG6" s="207"/>
      <c r="AH6" s="410">
        <v>0</v>
      </c>
      <c r="AI6" s="160"/>
      <c r="AJ6" s="408">
        <v>3</v>
      </c>
      <c r="AK6" s="408">
        <v>3</v>
      </c>
      <c r="AL6" s="408"/>
      <c r="AM6" s="408"/>
      <c r="AN6" s="151"/>
      <c r="AO6" s="641">
        <v>3</v>
      </c>
      <c r="AP6" s="641"/>
      <c r="AQ6" s="641"/>
      <c r="AR6" s="63"/>
      <c r="AS6" s="63"/>
      <c r="AT6" s="151"/>
      <c r="AU6" s="23"/>
      <c r="AV6" s="23"/>
      <c r="AW6" s="23"/>
      <c r="AX6" s="54"/>
      <c r="AY6" s="24"/>
      <c r="AZ6" s="24"/>
      <c r="BA6" s="24"/>
      <c r="BB6" s="24"/>
      <c r="BC6" s="410">
        <v>0</v>
      </c>
      <c r="BD6" s="63"/>
      <c r="BE6" s="151">
        <v>3</v>
      </c>
      <c r="BF6" s="149">
        <v>4</v>
      </c>
      <c r="BG6" s="149">
        <v>3</v>
      </c>
      <c r="BH6" s="149">
        <v>3</v>
      </c>
      <c r="BI6" s="151"/>
      <c r="BJ6" s="151"/>
      <c r="BK6" s="638">
        <v>3</v>
      </c>
      <c r="BL6" s="638">
        <v>3</v>
      </c>
      <c r="BM6" s="638">
        <v>4</v>
      </c>
      <c r="BN6" s="638"/>
      <c r="BO6" s="151"/>
      <c r="BP6" s="151"/>
      <c r="BQ6" s="154"/>
      <c r="BR6" s="207"/>
      <c r="BS6" s="418">
        <v>4</v>
      </c>
      <c r="BT6" s="188"/>
      <c r="BU6" s="190"/>
      <c r="BV6" s="190"/>
      <c r="BW6" s="149">
        <v>4</v>
      </c>
      <c r="BX6" s="149">
        <v>3</v>
      </c>
      <c r="BY6" s="149">
        <v>4</v>
      </c>
      <c r="BZ6" s="149">
        <v>4</v>
      </c>
      <c r="CA6" s="149"/>
      <c r="CB6" s="638">
        <v>3</v>
      </c>
      <c r="CC6" s="638"/>
      <c r="CD6" s="638"/>
      <c r="CE6" s="63">
        <v>5</v>
      </c>
      <c r="CF6" s="63"/>
      <c r="CG6" s="149">
        <v>2</v>
      </c>
      <c r="CH6" s="149"/>
      <c r="CI6" s="149"/>
      <c r="CJ6" s="638">
        <v>2</v>
      </c>
      <c r="CK6" s="638">
        <v>3</v>
      </c>
      <c r="CL6" s="638">
        <v>5</v>
      </c>
      <c r="CM6" s="638"/>
      <c r="CN6" s="64"/>
      <c r="CO6" s="64"/>
      <c r="CP6" s="64"/>
      <c r="CQ6" s="149"/>
      <c r="CR6" s="63">
        <v>3</v>
      </c>
      <c r="CS6" s="63">
        <v>3</v>
      </c>
      <c r="CT6" s="63"/>
      <c r="CU6" s="151">
        <v>3</v>
      </c>
      <c r="CV6" s="151">
        <v>3</v>
      </c>
      <c r="CW6" s="151">
        <v>4</v>
      </c>
      <c r="CX6" s="151">
        <v>3</v>
      </c>
      <c r="CY6" s="151">
        <v>4</v>
      </c>
      <c r="CZ6" s="151">
        <v>3</v>
      </c>
      <c r="DA6" s="641">
        <v>4</v>
      </c>
      <c r="DB6" s="641">
        <v>2</v>
      </c>
      <c r="DC6" s="641">
        <v>2</v>
      </c>
      <c r="DD6" s="641"/>
      <c r="DE6" s="641"/>
      <c r="DF6" s="641"/>
      <c r="DG6" s="522"/>
      <c r="DH6" s="522"/>
      <c r="DI6" s="522"/>
      <c r="DJ6" s="538"/>
      <c r="DK6" s="63"/>
      <c r="DL6" s="188"/>
      <c r="DM6" s="188"/>
      <c r="DN6" s="24"/>
      <c r="DO6" s="24"/>
      <c r="DP6" s="24"/>
      <c r="DQ6" s="418">
        <v>0</v>
      </c>
      <c r="DR6" s="190"/>
      <c r="DS6" s="149"/>
      <c r="DT6" s="149"/>
      <c r="DU6" s="149"/>
      <c r="DV6" s="638">
        <v>3</v>
      </c>
      <c r="DW6" s="641">
        <v>2</v>
      </c>
      <c r="DX6" s="641"/>
      <c r="DY6" s="641"/>
      <c r="DZ6" s="638"/>
      <c r="EA6" s="190"/>
      <c r="EB6" s="190"/>
      <c r="EC6" s="414"/>
      <c r="ED6" s="418">
        <v>3</v>
      </c>
      <c r="EE6" s="149">
        <v>3</v>
      </c>
      <c r="EF6" s="149"/>
      <c r="EG6" s="638">
        <v>0</v>
      </c>
      <c r="EH6" s="638"/>
      <c r="EI6" s="638"/>
      <c r="EJ6" s="190"/>
      <c r="EK6" s="190"/>
      <c r="EL6" s="190"/>
      <c r="EM6" s="190"/>
      <c r="EN6" s="190"/>
      <c r="EO6" s="190"/>
      <c r="EP6" s="190"/>
      <c r="EQ6" s="410">
        <v>0</v>
      </c>
      <c r="ER6" s="63"/>
      <c r="ES6" s="64"/>
      <c r="ET6" s="149">
        <v>4</v>
      </c>
      <c r="EU6" s="149"/>
      <c r="EV6" s="151"/>
      <c r="EW6" s="641">
        <v>4</v>
      </c>
      <c r="EX6" s="641"/>
      <c r="EY6" s="641"/>
      <c r="EZ6" s="641"/>
      <c r="FA6" s="213">
        <f t="shared" si="0"/>
        <v>3</v>
      </c>
      <c r="FB6" s="214">
        <f t="shared" si="1"/>
        <v>14</v>
      </c>
      <c r="FC6" s="214">
        <f t="shared" si="2"/>
        <v>23</v>
      </c>
      <c r="FD6" s="215">
        <f t="shared" si="3"/>
        <v>5</v>
      </c>
      <c r="FE6" s="113"/>
      <c r="FF6" s="113"/>
      <c r="FG6" s="113"/>
      <c r="FH6" s="113"/>
      <c r="FI6" s="113"/>
      <c r="FJ6" s="113"/>
      <c r="FK6" s="113"/>
      <c r="FL6" s="113"/>
      <c r="FM6" s="113"/>
      <c r="FN6" s="113"/>
    </row>
    <row r="7" spans="1:170" ht="13.5" thickBot="1">
      <c r="A7" s="181">
        <v>4</v>
      </c>
      <c r="B7" s="99" t="s">
        <v>19</v>
      </c>
      <c r="C7" s="63">
        <v>0</v>
      </c>
      <c r="D7" s="63"/>
      <c r="E7" s="64"/>
      <c r="F7" s="64"/>
      <c r="G7" s="149">
        <v>5</v>
      </c>
      <c r="H7" s="151">
        <v>5</v>
      </c>
      <c r="I7" s="151"/>
      <c r="J7" s="151"/>
      <c r="K7" s="638"/>
      <c r="L7" s="638">
        <v>4</v>
      </c>
      <c r="M7" s="638">
        <v>4</v>
      </c>
      <c r="N7" s="641">
        <v>4</v>
      </c>
      <c r="O7" s="641"/>
      <c r="P7" s="641"/>
      <c r="Q7" s="641"/>
      <c r="R7" s="641"/>
      <c r="S7" s="63"/>
      <c r="T7" s="63"/>
      <c r="U7" s="63"/>
      <c r="V7" s="63"/>
      <c r="W7" s="63"/>
      <c r="X7" s="63"/>
      <c r="Y7" s="120"/>
      <c r="Z7" s="120"/>
      <c r="AA7" s="121"/>
      <c r="AB7" s="120"/>
      <c r="AC7" s="122"/>
      <c r="AD7" s="122"/>
      <c r="AE7" s="122"/>
      <c r="AF7" s="149"/>
      <c r="AG7" s="207"/>
      <c r="AH7" s="410">
        <v>0</v>
      </c>
      <c r="AI7" s="160"/>
      <c r="AJ7" s="408">
        <v>4</v>
      </c>
      <c r="AK7" s="408"/>
      <c r="AL7" s="408"/>
      <c r="AM7" s="408"/>
      <c r="AN7" s="151"/>
      <c r="AO7" s="641">
        <v>3</v>
      </c>
      <c r="AP7" s="641"/>
      <c r="AQ7" s="641"/>
      <c r="AR7" s="63"/>
      <c r="AS7" s="63"/>
      <c r="AT7" s="151"/>
      <c r="AU7" s="23"/>
      <c r="AV7" s="23"/>
      <c r="AW7" s="23"/>
      <c r="AX7" s="54"/>
      <c r="AY7" s="24"/>
      <c r="AZ7" s="24"/>
      <c r="BA7" s="24"/>
      <c r="BB7" s="24"/>
      <c r="BC7" s="410">
        <v>0</v>
      </c>
      <c r="BD7" s="63"/>
      <c r="BE7" s="151">
        <v>4</v>
      </c>
      <c r="BF7" s="149">
        <v>4</v>
      </c>
      <c r="BG7" s="149">
        <v>4</v>
      </c>
      <c r="BH7" s="149">
        <v>5</v>
      </c>
      <c r="BI7" s="151">
        <v>4</v>
      </c>
      <c r="BJ7" s="151"/>
      <c r="BK7" s="638">
        <v>4</v>
      </c>
      <c r="BL7" s="638">
        <v>4</v>
      </c>
      <c r="BM7" s="638"/>
      <c r="BN7" s="638"/>
      <c r="BO7" s="151"/>
      <c r="BP7" s="151"/>
      <c r="BQ7" s="154"/>
      <c r="BR7" s="207"/>
      <c r="BS7" s="418">
        <v>0</v>
      </c>
      <c r="BT7" s="188"/>
      <c r="BU7" s="190"/>
      <c r="BV7" s="190"/>
      <c r="BW7" s="149">
        <v>5</v>
      </c>
      <c r="BX7" s="149">
        <v>5</v>
      </c>
      <c r="BY7" s="149">
        <v>5</v>
      </c>
      <c r="BZ7" s="149">
        <v>4</v>
      </c>
      <c r="CA7" s="149">
        <v>5</v>
      </c>
      <c r="CB7" s="638">
        <v>5</v>
      </c>
      <c r="CC7" s="638"/>
      <c r="CD7" s="638"/>
      <c r="CE7" s="63"/>
      <c r="CF7" s="63"/>
      <c r="CG7" s="149">
        <v>3</v>
      </c>
      <c r="CH7" s="149">
        <v>5</v>
      </c>
      <c r="CI7" s="149"/>
      <c r="CJ7" s="638">
        <v>3</v>
      </c>
      <c r="CK7" s="638">
        <v>5</v>
      </c>
      <c r="CL7" s="638"/>
      <c r="CM7" s="638"/>
      <c r="CN7" s="64"/>
      <c r="CO7" s="64"/>
      <c r="CP7" s="64"/>
      <c r="CQ7" s="149"/>
      <c r="CR7" s="63">
        <v>0</v>
      </c>
      <c r="CS7" s="63"/>
      <c r="CT7" s="63"/>
      <c r="CU7" s="151">
        <v>2</v>
      </c>
      <c r="CV7" s="151">
        <v>3</v>
      </c>
      <c r="CW7" s="151">
        <v>3</v>
      </c>
      <c r="CX7" s="151">
        <v>5</v>
      </c>
      <c r="CY7" s="151">
        <v>4</v>
      </c>
      <c r="CZ7" s="151">
        <v>3</v>
      </c>
      <c r="DA7" s="641"/>
      <c r="DB7" s="641"/>
      <c r="DC7" s="641"/>
      <c r="DD7" s="641"/>
      <c r="DE7" s="641"/>
      <c r="DF7" s="641"/>
      <c r="DG7" s="522"/>
      <c r="DH7" s="522"/>
      <c r="DI7" s="522"/>
      <c r="DJ7" s="538"/>
      <c r="DK7" s="63"/>
      <c r="DL7" s="188"/>
      <c r="DM7" s="188"/>
      <c r="DN7" s="24"/>
      <c r="DO7" s="24"/>
      <c r="DP7" s="24"/>
      <c r="DQ7" s="418">
        <v>0</v>
      </c>
      <c r="DR7" s="190"/>
      <c r="DS7" s="149"/>
      <c r="DT7" s="149"/>
      <c r="DU7" s="149"/>
      <c r="DV7" s="638">
        <v>4</v>
      </c>
      <c r="DW7" s="641">
        <v>4</v>
      </c>
      <c r="DX7" s="641"/>
      <c r="DY7" s="641"/>
      <c r="DZ7" s="638"/>
      <c r="EA7" s="190"/>
      <c r="EB7" s="190"/>
      <c r="EC7" s="414"/>
      <c r="ED7" s="418">
        <v>0</v>
      </c>
      <c r="EE7" s="149">
        <v>4</v>
      </c>
      <c r="EF7" s="149"/>
      <c r="EG7" s="638">
        <v>0</v>
      </c>
      <c r="EH7" s="638"/>
      <c r="EI7" s="638"/>
      <c r="EJ7" s="190"/>
      <c r="EK7" s="190"/>
      <c r="EL7" s="190"/>
      <c r="EM7" s="190"/>
      <c r="EN7" s="190"/>
      <c r="EO7" s="190"/>
      <c r="EP7" s="190"/>
      <c r="EQ7" s="410">
        <v>0</v>
      </c>
      <c r="ER7" s="63"/>
      <c r="ES7" s="64"/>
      <c r="ET7" s="149">
        <v>5</v>
      </c>
      <c r="EU7" s="149">
        <v>5</v>
      </c>
      <c r="EV7" s="151"/>
      <c r="EW7" s="641">
        <v>5</v>
      </c>
      <c r="EX7" s="641">
        <v>5</v>
      </c>
      <c r="EY7" s="641"/>
      <c r="EZ7" s="641"/>
      <c r="FA7" s="213">
        <f t="shared" si="0"/>
        <v>14</v>
      </c>
      <c r="FB7" s="214">
        <f t="shared" si="1"/>
        <v>15</v>
      </c>
      <c r="FC7" s="214">
        <f t="shared" si="2"/>
        <v>6</v>
      </c>
      <c r="FD7" s="215">
        <f t="shared" si="3"/>
        <v>1</v>
      </c>
      <c r="FE7" s="113"/>
      <c r="FF7" s="113"/>
      <c r="FG7" s="113"/>
      <c r="FH7" s="113"/>
      <c r="FI7" s="113"/>
      <c r="FJ7" s="113"/>
      <c r="FK7" s="113"/>
      <c r="FL7" s="113"/>
      <c r="FM7" s="113"/>
      <c r="FN7" s="113"/>
    </row>
    <row r="8" spans="1:170" ht="13.5" thickBot="1">
      <c r="A8" s="96">
        <v>5</v>
      </c>
      <c r="B8" s="99" t="s">
        <v>20</v>
      </c>
      <c r="C8" s="63">
        <v>5</v>
      </c>
      <c r="D8" s="63">
        <v>5</v>
      </c>
      <c r="E8" s="64">
        <v>5</v>
      </c>
      <c r="F8" s="64"/>
      <c r="G8" s="149">
        <v>5</v>
      </c>
      <c r="H8" s="151">
        <v>5</v>
      </c>
      <c r="I8" s="151"/>
      <c r="J8" s="151"/>
      <c r="K8" s="638"/>
      <c r="L8" s="638">
        <v>4</v>
      </c>
      <c r="M8" s="638">
        <v>5</v>
      </c>
      <c r="N8" s="641">
        <v>4</v>
      </c>
      <c r="O8" s="641"/>
      <c r="P8" s="641"/>
      <c r="Q8" s="641"/>
      <c r="R8" s="641"/>
      <c r="S8" s="63"/>
      <c r="T8" s="63"/>
      <c r="U8" s="63"/>
      <c r="V8" s="63"/>
      <c r="W8" s="63"/>
      <c r="X8" s="63"/>
      <c r="Y8" s="120"/>
      <c r="Z8" s="120"/>
      <c r="AA8" s="120"/>
      <c r="AB8" s="120"/>
      <c r="AC8" s="122"/>
      <c r="AD8" s="122"/>
      <c r="AE8" s="122"/>
      <c r="AF8" s="149"/>
      <c r="AG8" s="207"/>
      <c r="AH8" s="410">
        <v>0</v>
      </c>
      <c r="AI8" s="160"/>
      <c r="AJ8" s="408">
        <v>4</v>
      </c>
      <c r="AK8" s="408">
        <v>4</v>
      </c>
      <c r="AL8" s="408">
        <v>4</v>
      </c>
      <c r="AM8" s="408"/>
      <c r="AN8" s="151"/>
      <c r="AO8" s="641">
        <v>4</v>
      </c>
      <c r="AP8" s="641"/>
      <c r="AQ8" s="641"/>
      <c r="AR8" s="63"/>
      <c r="AS8" s="63"/>
      <c r="AT8" s="151"/>
      <c r="AU8" s="23"/>
      <c r="AV8" s="23"/>
      <c r="AW8" s="23"/>
      <c r="AX8" s="54"/>
      <c r="AY8" s="24"/>
      <c r="AZ8" s="24"/>
      <c r="BA8" s="24"/>
      <c r="BB8" s="24"/>
      <c r="BC8" s="410">
        <v>0</v>
      </c>
      <c r="BD8" s="63"/>
      <c r="BE8" s="151">
        <v>4</v>
      </c>
      <c r="BF8" s="149">
        <v>4</v>
      </c>
      <c r="BG8" s="149">
        <v>4</v>
      </c>
      <c r="BH8" s="149">
        <v>4</v>
      </c>
      <c r="BI8" s="151"/>
      <c r="BJ8" s="151"/>
      <c r="BK8" s="638">
        <v>4</v>
      </c>
      <c r="BL8" s="638"/>
      <c r="BM8" s="638"/>
      <c r="BN8" s="638"/>
      <c r="BO8" s="151"/>
      <c r="BP8" s="151"/>
      <c r="BQ8" s="154"/>
      <c r="BR8" s="207"/>
      <c r="BS8" s="418">
        <v>4</v>
      </c>
      <c r="BT8" s="188">
        <v>4</v>
      </c>
      <c r="BU8" s="190"/>
      <c r="BV8" s="190"/>
      <c r="BW8" s="149">
        <v>4</v>
      </c>
      <c r="BX8" s="149">
        <v>3</v>
      </c>
      <c r="BY8" s="149">
        <v>3</v>
      </c>
      <c r="BZ8" s="149">
        <v>2</v>
      </c>
      <c r="CA8" s="149"/>
      <c r="CB8" s="638">
        <v>4</v>
      </c>
      <c r="CC8" s="638">
        <v>4</v>
      </c>
      <c r="CD8" s="638"/>
      <c r="CE8" s="63">
        <v>5</v>
      </c>
      <c r="CF8" s="63">
        <v>4</v>
      </c>
      <c r="CG8" s="149">
        <v>3</v>
      </c>
      <c r="CH8" s="149"/>
      <c r="CI8" s="149"/>
      <c r="CJ8" s="638">
        <v>4</v>
      </c>
      <c r="CK8" s="638"/>
      <c r="CL8" s="638"/>
      <c r="CM8" s="638"/>
      <c r="CN8" s="64"/>
      <c r="CO8" s="64"/>
      <c r="CP8" s="64"/>
      <c r="CQ8" s="149"/>
      <c r="CR8" s="63">
        <v>0</v>
      </c>
      <c r="CS8" s="63"/>
      <c r="CT8" s="522"/>
      <c r="CU8" s="151">
        <v>4</v>
      </c>
      <c r="CV8" s="151">
        <v>2</v>
      </c>
      <c r="CW8" s="151">
        <v>2</v>
      </c>
      <c r="CX8" s="151">
        <v>4</v>
      </c>
      <c r="CY8" s="151">
        <v>4</v>
      </c>
      <c r="CZ8" s="151">
        <v>2</v>
      </c>
      <c r="DA8" s="641"/>
      <c r="DB8" s="641"/>
      <c r="DC8" s="641"/>
      <c r="DD8" s="641"/>
      <c r="DE8" s="641"/>
      <c r="DF8" s="641"/>
      <c r="DG8" s="522"/>
      <c r="DH8" s="522"/>
      <c r="DI8" s="522"/>
      <c r="DJ8" s="538"/>
      <c r="DK8" s="63"/>
      <c r="DL8" s="188"/>
      <c r="DM8" s="188"/>
      <c r="DN8" s="24"/>
      <c r="DO8" s="24"/>
      <c r="DP8" s="24"/>
      <c r="DQ8" s="418">
        <v>4</v>
      </c>
      <c r="DR8" s="190"/>
      <c r="DS8" s="149">
        <v>4</v>
      </c>
      <c r="DT8" s="149"/>
      <c r="DU8" s="149"/>
      <c r="DV8" s="638">
        <v>4</v>
      </c>
      <c r="DW8" s="641">
        <v>4</v>
      </c>
      <c r="DX8" s="641"/>
      <c r="DY8" s="641"/>
      <c r="DZ8" s="638"/>
      <c r="EA8" s="190"/>
      <c r="EB8" s="190"/>
      <c r="EC8" s="414"/>
      <c r="ED8" s="418">
        <v>0</v>
      </c>
      <c r="EE8" s="149"/>
      <c r="EF8" s="149"/>
      <c r="EG8" s="638">
        <v>0</v>
      </c>
      <c r="EH8" s="638"/>
      <c r="EI8" s="638"/>
      <c r="EJ8" s="190"/>
      <c r="EK8" s="190"/>
      <c r="EL8" s="190"/>
      <c r="EM8" s="190"/>
      <c r="EN8" s="190"/>
      <c r="EO8" s="190"/>
      <c r="EP8" s="190"/>
      <c r="EQ8" s="410">
        <v>0</v>
      </c>
      <c r="ER8" s="63"/>
      <c r="ES8" s="64"/>
      <c r="ET8" s="149"/>
      <c r="EU8" s="149"/>
      <c r="EV8" s="151"/>
      <c r="EW8" s="641">
        <v>5</v>
      </c>
      <c r="EX8" s="641"/>
      <c r="EY8" s="641"/>
      <c r="EZ8" s="641"/>
      <c r="FA8" s="213">
        <f t="shared" si="0"/>
        <v>8</v>
      </c>
      <c r="FB8" s="214">
        <f t="shared" si="1"/>
        <v>25</v>
      </c>
      <c r="FC8" s="214">
        <f t="shared" si="2"/>
        <v>3</v>
      </c>
      <c r="FD8" s="215">
        <f t="shared" si="3"/>
        <v>4</v>
      </c>
      <c r="FE8" s="113"/>
      <c r="FF8" s="113"/>
      <c r="FG8" s="113"/>
      <c r="FH8" s="113"/>
      <c r="FI8" s="113"/>
      <c r="FJ8" s="113"/>
      <c r="FK8" s="113"/>
      <c r="FL8" s="113"/>
      <c r="FM8" s="113"/>
      <c r="FN8" s="113"/>
    </row>
    <row r="9" spans="1:170" ht="13.5" thickBot="1">
      <c r="A9" s="181">
        <v>6</v>
      </c>
      <c r="B9" s="99" t="s">
        <v>43</v>
      </c>
      <c r="C9" s="63">
        <v>5</v>
      </c>
      <c r="D9" s="63">
        <v>5</v>
      </c>
      <c r="E9" s="64">
        <v>5</v>
      </c>
      <c r="F9" s="64"/>
      <c r="G9" s="149">
        <v>4</v>
      </c>
      <c r="H9" s="151">
        <v>5</v>
      </c>
      <c r="I9" s="151"/>
      <c r="J9" s="151"/>
      <c r="K9" s="638"/>
      <c r="L9" s="638">
        <v>4</v>
      </c>
      <c r="M9" s="638">
        <v>4</v>
      </c>
      <c r="N9" s="641">
        <v>4</v>
      </c>
      <c r="O9" s="641">
        <v>4</v>
      </c>
      <c r="P9" s="641">
        <v>4</v>
      </c>
      <c r="Q9" s="641"/>
      <c r="R9" s="641"/>
      <c r="S9" s="63"/>
      <c r="T9" s="63"/>
      <c r="U9" s="63"/>
      <c r="V9" s="63"/>
      <c r="W9" s="63"/>
      <c r="X9" s="63"/>
      <c r="Y9" s="120"/>
      <c r="Z9" s="120"/>
      <c r="AA9" s="120"/>
      <c r="AB9" s="120"/>
      <c r="AC9" s="122"/>
      <c r="AD9" s="122"/>
      <c r="AE9" s="122"/>
      <c r="AF9" s="149"/>
      <c r="AG9" s="207"/>
      <c r="AH9" s="410">
        <v>0</v>
      </c>
      <c r="AI9" s="160"/>
      <c r="AJ9" s="408">
        <v>3</v>
      </c>
      <c r="AK9" s="408">
        <v>3</v>
      </c>
      <c r="AL9" s="408"/>
      <c r="AM9" s="408"/>
      <c r="AN9" s="151"/>
      <c r="AO9" s="641">
        <v>3</v>
      </c>
      <c r="AP9" s="641"/>
      <c r="AQ9" s="641"/>
      <c r="AR9" s="63"/>
      <c r="AS9" s="63"/>
      <c r="AT9" s="151"/>
      <c r="AU9" s="23"/>
      <c r="AV9" s="23"/>
      <c r="AW9" s="23"/>
      <c r="AX9" s="54"/>
      <c r="AY9" s="24"/>
      <c r="AZ9" s="24"/>
      <c r="BA9" s="24"/>
      <c r="BB9" s="24"/>
      <c r="BC9" s="410">
        <v>0</v>
      </c>
      <c r="BD9" s="63"/>
      <c r="BE9" s="151">
        <v>4</v>
      </c>
      <c r="BF9" s="149">
        <v>5</v>
      </c>
      <c r="BG9" s="149">
        <v>4</v>
      </c>
      <c r="BH9" s="149"/>
      <c r="BI9" s="151"/>
      <c r="BJ9" s="151"/>
      <c r="BK9" s="638">
        <v>4</v>
      </c>
      <c r="BL9" s="638">
        <v>4</v>
      </c>
      <c r="BM9" s="638"/>
      <c r="BN9" s="638"/>
      <c r="BO9" s="151"/>
      <c r="BP9" s="151"/>
      <c r="BQ9" s="154"/>
      <c r="BR9" s="207"/>
      <c r="BS9" s="418">
        <v>4</v>
      </c>
      <c r="BT9" s="188">
        <v>5</v>
      </c>
      <c r="BU9" s="190">
        <v>5</v>
      </c>
      <c r="BV9" s="190"/>
      <c r="BW9" s="149">
        <v>5</v>
      </c>
      <c r="BX9" s="149">
        <v>4</v>
      </c>
      <c r="BY9" s="149">
        <v>2</v>
      </c>
      <c r="BZ9" s="149"/>
      <c r="CA9" s="149"/>
      <c r="CB9" s="638">
        <v>5</v>
      </c>
      <c r="CC9" s="638">
        <v>5</v>
      </c>
      <c r="CD9" s="638"/>
      <c r="CE9" s="63">
        <v>3</v>
      </c>
      <c r="CF9" s="63">
        <v>4</v>
      </c>
      <c r="CG9" s="149">
        <v>4</v>
      </c>
      <c r="CH9" s="149"/>
      <c r="CI9" s="149"/>
      <c r="CJ9" s="638">
        <v>4</v>
      </c>
      <c r="CK9" s="638">
        <v>5</v>
      </c>
      <c r="CL9" s="638"/>
      <c r="CM9" s="638"/>
      <c r="CN9" s="64"/>
      <c r="CO9" s="64"/>
      <c r="CP9" s="64"/>
      <c r="CQ9" s="149"/>
      <c r="CR9" s="63">
        <v>0</v>
      </c>
      <c r="CS9" s="63"/>
      <c r="CT9" s="522"/>
      <c r="CU9" s="151">
        <v>2</v>
      </c>
      <c r="CV9" s="151">
        <v>3</v>
      </c>
      <c r="CW9" s="151">
        <v>4</v>
      </c>
      <c r="CX9" s="151">
        <v>3</v>
      </c>
      <c r="CY9" s="151">
        <v>4</v>
      </c>
      <c r="CZ9" s="151">
        <v>4</v>
      </c>
      <c r="DA9" s="641">
        <v>5</v>
      </c>
      <c r="DB9" s="641">
        <v>5</v>
      </c>
      <c r="DC9" s="641">
        <v>3</v>
      </c>
      <c r="DD9" s="641">
        <v>3</v>
      </c>
      <c r="DE9" s="641"/>
      <c r="DF9" s="641"/>
      <c r="DG9" s="522"/>
      <c r="DH9" s="522"/>
      <c r="DI9" s="522"/>
      <c r="DJ9" s="538"/>
      <c r="DK9" s="63"/>
      <c r="DL9" s="188"/>
      <c r="DM9" s="188"/>
      <c r="DN9" s="24"/>
      <c r="DO9" s="24"/>
      <c r="DP9" s="24"/>
      <c r="DQ9" s="418">
        <v>0</v>
      </c>
      <c r="DR9" s="188"/>
      <c r="DS9" s="151">
        <v>5</v>
      </c>
      <c r="DT9" s="151">
        <v>4</v>
      </c>
      <c r="DU9" s="149"/>
      <c r="DV9" s="638">
        <v>5</v>
      </c>
      <c r="DW9" s="638">
        <v>5</v>
      </c>
      <c r="DX9" s="638">
        <v>4</v>
      </c>
      <c r="DY9" s="638"/>
      <c r="DZ9" s="638"/>
      <c r="EA9" s="190"/>
      <c r="EB9" s="190"/>
      <c r="EC9" s="414"/>
      <c r="ED9" s="418">
        <v>0</v>
      </c>
      <c r="EE9" s="151">
        <v>3</v>
      </c>
      <c r="EF9" s="151"/>
      <c r="EG9" s="641">
        <v>0</v>
      </c>
      <c r="EH9" s="638"/>
      <c r="EI9" s="638"/>
      <c r="EJ9" s="190"/>
      <c r="EK9" s="190"/>
      <c r="EL9" s="190"/>
      <c r="EM9" s="190"/>
      <c r="EN9" s="190"/>
      <c r="EO9" s="190"/>
      <c r="EP9" s="190"/>
      <c r="EQ9" s="410">
        <v>3</v>
      </c>
      <c r="ER9" s="63">
        <v>5</v>
      </c>
      <c r="ES9" s="64"/>
      <c r="ET9" s="149">
        <v>5</v>
      </c>
      <c r="EU9" s="149">
        <v>5</v>
      </c>
      <c r="EV9" s="151">
        <v>5</v>
      </c>
      <c r="EW9" s="641">
        <v>4</v>
      </c>
      <c r="EX9" s="641">
        <v>4</v>
      </c>
      <c r="EY9" s="641"/>
      <c r="EZ9" s="641"/>
      <c r="FA9" s="213">
        <f t="shared" si="0"/>
        <v>20</v>
      </c>
      <c r="FB9" s="214">
        <f t="shared" si="1"/>
        <v>21</v>
      </c>
      <c r="FC9" s="214">
        <f t="shared" si="2"/>
        <v>10</v>
      </c>
      <c r="FD9" s="215">
        <f t="shared" si="3"/>
        <v>2</v>
      </c>
      <c r="FE9" s="113"/>
      <c r="FF9" s="113"/>
      <c r="FG9" s="113"/>
      <c r="FH9" s="113"/>
      <c r="FI9" s="113"/>
      <c r="FJ9" s="113"/>
      <c r="FK9" s="113"/>
      <c r="FL9" s="113"/>
      <c r="FM9" s="113"/>
      <c r="FN9" s="113"/>
    </row>
    <row r="10" spans="1:170" ht="13.5" thickBot="1">
      <c r="A10" s="181">
        <v>7</v>
      </c>
      <c r="B10" s="99" t="s">
        <v>44</v>
      </c>
      <c r="C10" s="63">
        <v>5</v>
      </c>
      <c r="D10" s="63">
        <v>5</v>
      </c>
      <c r="E10" s="64">
        <v>5</v>
      </c>
      <c r="F10" s="64"/>
      <c r="G10" s="149">
        <v>4</v>
      </c>
      <c r="H10" s="151">
        <v>5</v>
      </c>
      <c r="I10" s="151"/>
      <c r="J10" s="151"/>
      <c r="K10" s="638"/>
      <c r="L10" s="638">
        <v>4</v>
      </c>
      <c r="M10" s="638">
        <v>3</v>
      </c>
      <c r="N10" s="641">
        <v>3</v>
      </c>
      <c r="O10" s="641"/>
      <c r="P10" s="641"/>
      <c r="Q10" s="641"/>
      <c r="R10" s="641"/>
      <c r="S10" s="63"/>
      <c r="T10" s="63"/>
      <c r="U10" s="63"/>
      <c r="V10" s="63"/>
      <c r="W10" s="63"/>
      <c r="X10" s="63"/>
      <c r="Y10" s="120"/>
      <c r="Z10" s="120"/>
      <c r="AA10" s="121"/>
      <c r="AB10" s="121"/>
      <c r="AC10" s="123"/>
      <c r="AD10" s="123"/>
      <c r="AE10" s="123"/>
      <c r="AF10" s="150"/>
      <c r="AG10" s="208"/>
      <c r="AH10" s="410">
        <v>0</v>
      </c>
      <c r="AI10" s="160"/>
      <c r="AJ10" s="408">
        <v>4</v>
      </c>
      <c r="AK10" s="408">
        <v>4</v>
      </c>
      <c r="AL10" s="408"/>
      <c r="AM10" s="408"/>
      <c r="AN10" s="151"/>
      <c r="AO10" s="641">
        <v>3</v>
      </c>
      <c r="AP10" s="641"/>
      <c r="AQ10" s="641"/>
      <c r="AR10" s="63"/>
      <c r="AS10" s="63"/>
      <c r="AT10" s="151"/>
      <c r="AU10" s="23"/>
      <c r="AV10" s="23"/>
      <c r="AW10" s="23"/>
      <c r="AX10" s="54"/>
      <c r="AY10" s="24"/>
      <c r="AZ10" s="24"/>
      <c r="BA10" s="24"/>
      <c r="BB10" s="24"/>
      <c r="BC10" s="410">
        <v>0</v>
      </c>
      <c r="BD10" s="63"/>
      <c r="BE10" s="151">
        <v>3</v>
      </c>
      <c r="BF10" s="149">
        <v>3</v>
      </c>
      <c r="BG10" s="149">
        <v>4</v>
      </c>
      <c r="BH10" s="149">
        <v>3</v>
      </c>
      <c r="BI10" s="151"/>
      <c r="BJ10" s="151"/>
      <c r="BK10" s="638">
        <v>3</v>
      </c>
      <c r="BL10" s="638"/>
      <c r="BM10" s="638"/>
      <c r="BN10" s="638"/>
      <c r="BO10" s="151"/>
      <c r="BP10" s="151"/>
      <c r="BQ10" s="154"/>
      <c r="BR10" s="207"/>
      <c r="BS10" s="418">
        <v>5</v>
      </c>
      <c r="BT10" s="188">
        <v>4</v>
      </c>
      <c r="BU10" s="190">
        <v>4</v>
      </c>
      <c r="BV10" s="190"/>
      <c r="BW10" s="149">
        <v>4</v>
      </c>
      <c r="BX10" s="149">
        <v>3</v>
      </c>
      <c r="BY10" s="149"/>
      <c r="BZ10" s="149"/>
      <c r="CA10" s="149"/>
      <c r="CB10" s="638">
        <v>4</v>
      </c>
      <c r="CC10" s="638"/>
      <c r="CD10" s="638"/>
      <c r="CE10" s="63">
        <v>5</v>
      </c>
      <c r="CF10" s="63"/>
      <c r="CG10" s="149">
        <v>3</v>
      </c>
      <c r="CH10" s="149">
        <v>3</v>
      </c>
      <c r="CI10" s="149"/>
      <c r="CJ10" s="638">
        <v>3</v>
      </c>
      <c r="CK10" s="638"/>
      <c r="CL10" s="638"/>
      <c r="CM10" s="638"/>
      <c r="CN10" s="64"/>
      <c r="CO10" s="64"/>
      <c r="CP10" s="64"/>
      <c r="CQ10" s="149"/>
      <c r="CR10" s="63">
        <v>5</v>
      </c>
      <c r="CS10" s="63"/>
      <c r="CT10" s="63"/>
      <c r="CU10" s="151">
        <v>5</v>
      </c>
      <c r="CV10" s="151">
        <v>5</v>
      </c>
      <c r="CW10" s="151">
        <v>4</v>
      </c>
      <c r="CX10" s="151">
        <v>4</v>
      </c>
      <c r="CY10" s="151">
        <v>5</v>
      </c>
      <c r="CZ10" s="151">
        <v>4</v>
      </c>
      <c r="DA10" s="641">
        <v>4</v>
      </c>
      <c r="DB10" s="641">
        <v>4</v>
      </c>
      <c r="DC10" s="641">
        <v>4</v>
      </c>
      <c r="DD10" s="641">
        <v>4</v>
      </c>
      <c r="DE10" s="641">
        <v>4</v>
      </c>
      <c r="DF10" s="641"/>
      <c r="DG10" s="522"/>
      <c r="DH10" s="522"/>
      <c r="DI10" s="522"/>
      <c r="DJ10" s="538"/>
      <c r="DK10" s="63"/>
      <c r="DL10" s="188"/>
      <c r="DM10" s="188"/>
      <c r="DN10" s="24"/>
      <c r="DO10" s="24"/>
      <c r="DP10" s="24"/>
      <c r="DQ10" s="418">
        <v>0</v>
      </c>
      <c r="DR10" s="188"/>
      <c r="DS10" s="151">
        <v>4</v>
      </c>
      <c r="DT10" s="151"/>
      <c r="DU10" s="149"/>
      <c r="DV10" s="638">
        <v>3</v>
      </c>
      <c r="DW10" s="638">
        <v>2</v>
      </c>
      <c r="DX10" s="638"/>
      <c r="DY10" s="638"/>
      <c r="DZ10" s="638"/>
      <c r="EA10" s="190"/>
      <c r="EB10" s="190"/>
      <c r="EC10" s="414"/>
      <c r="ED10" s="418">
        <v>3</v>
      </c>
      <c r="EE10" s="151">
        <v>2</v>
      </c>
      <c r="EF10" s="151"/>
      <c r="EG10" s="641">
        <v>0</v>
      </c>
      <c r="EH10" s="638"/>
      <c r="EI10" s="638"/>
      <c r="EJ10" s="190"/>
      <c r="EK10" s="190"/>
      <c r="EL10" s="190"/>
      <c r="EM10" s="190"/>
      <c r="EN10" s="190"/>
      <c r="EO10" s="190"/>
      <c r="EP10" s="190"/>
      <c r="EQ10" s="410">
        <v>0</v>
      </c>
      <c r="ER10" s="63"/>
      <c r="ES10" s="64"/>
      <c r="ET10" s="149">
        <v>4</v>
      </c>
      <c r="EU10" s="149"/>
      <c r="EV10" s="151"/>
      <c r="EW10" s="641">
        <v>4</v>
      </c>
      <c r="EX10" s="641"/>
      <c r="EY10" s="641"/>
      <c r="EZ10" s="641"/>
      <c r="FA10" s="213">
        <f t="shared" si="0"/>
        <v>10</v>
      </c>
      <c r="FB10" s="214">
        <f t="shared" si="1"/>
        <v>20</v>
      </c>
      <c r="FC10" s="214">
        <f t="shared" si="2"/>
        <v>13</v>
      </c>
      <c r="FD10" s="215">
        <f t="shared" si="3"/>
        <v>2</v>
      </c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</row>
    <row r="11" spans="1:170" ht="13.5" thickBot="1">
      <c r="A11" s="96">
        <v>8</v>
      </c>
      <c r="B11" s="99" t="s">
        <v>21</v>
      </c>
      <c r="C11" s="63">
        <v>5</v>
      </c>
      <c r="D11" s="63"/>
      <c r="E11" s="64"/>
      <c r="F11" s="64"/>
      <c r="G11" s="149"/>
      <c r="H11" s="151"/>
      <c r="I11" s="151"/>
      <c r="J11" s="151"/>
      <c r="K11" s="638"/>
      <c r="L11" s="638">
        <v>4</v>
      </c>
      <c r="M11" s="638">
        <v>4</v>
      </c>
      <c r="N11" s="641">
        <v>4</v>
      </c>
      <c r="O11" s="641">
        <v>4</v>
      </c>
      <c r="P11" s="641"/>
      <c r="Q11" s="641"/>
      <c r="R11" s="641"/>
      <c r="S11" s="63"/>
      <c r="T11" s="63"/>
      <c r="U11" s="63"/>
      <c r="V11" s="63"/>
      <c r="W11" s="63"/>
      <c r="X11" s="63"/>
      <c r="Y11" s="120"/>
      <c r="Z11" s="120"/>
      <c r="AA11" s="120"/>
      <c r="AB11" s="120"/>
      <c r="AC11" s="122"/>
      <c r="AD11" s="122"/>
      <c r="AE11" s="122"/>
      <c r="AF11" s="149"/>
      <c r="AG11" s="207"/>
      <c r="AH11" s="410">
        <v>0</v>
      </c>
      <c r="AI11" s="160"/>
      <c r="AJ11" s="408">
        <v>4</v>
      </c>
      <c r="AK11" s="408"/>
      <c r="AL11" s="408"/>
      <c r="AM11" s="408"/>
      <c r="AN11" s="151"/>
      <c r="AO11" s="641">
        <v>3</v>
      </c>
      <c r="AP11" s="641"/>
      <c r="AQ11" s="641"/>
      <c r="AR11" s="63"/>
      <c r="AS11" s="63"/>
      <c r="AT11" s="151"/>
      <c r="AU11" s="23"/>
      <c r="AV11" s="23"/>
      <c r="AW11" s="23"/>
      <c r="AX11" s="54"/>
      <c r="AY11" s="24"/>
      <c r="AZ11" s="24"/>
      <c r="BA11" s="24"/>
      <c r="BB11" s="24"/>
      <c r="BC11" s="410">
        <v>0</v>
      </c>
      <c r="BD11" s="63"/>
      <c r="BE11" s="151">
        <v>4</v>
      </c>
      <c r="BF11" s="149">
        <v>5</v>
      </c>
      <c r="BG11" s="149"/>
      <c r="BH11" s="149"/>
      <c r="BI11" s="151"/>
      <c r="BJ11" s="151"/>
      <c r="BK11" s="638">
        <v>3</v>
      </c>
      <c r="BL11" s="638">
        <v>3</v>
      </c>
      <c r="BM11" s="638">
        <v>3</v>
      </c>
      <c r="BN11" s="638"/>
      <c r="BO11" s="151"/>
      <c r="BP11" s="151"/>
      <c r="BQ11" s="154"/>
      <c r="BR11" s="207"/>
      <c r="BS11" s="418">
        <v>5</v>
      </c>
      <c r="BT11" s="188"/>
      <c r="BU11" s="190"/>
      <c r="BV11" s="190"/>
      <c r="BW11" s="149">
        <v>5</v>
      </c>
      <c r="BX11" s="149">
        <v>5</v>
      </c>
      <c r="BY11" s="149">
        <v>5</v>
      </c>
      <c r="BZ11" s="149"/>
      <c r="CA11" s="149"/>
      <c r="CB11" s="638">
        <v>4</v>
      </c>
      <c r="CC11" s="638">
        <v>5</v>
      </c>
      <c r="CD11" s="638"/>
      <c r="CE11" s="63"/>
      <c r="CF11" s="63"/>
      <c r="CG11" s="149">
        <v>3</v>
      </c>
      <c r="CH11" s="149">
        <v>4</v>
      </c>
      <c r="CI11" s="149"/>
      <c r="CJ11" s="638">
        <v>4</v>
      </c>
      <c r="CK11" s="638">
        <v>4</v>
      </c>
      <c r="CL11" s="638">
        <v>5</v>
      </c>
      <c r="CM11" s="638"/>
      <c r="CN11" s="64"/>
      <c r="CO11" s="64"/>
      <c r="CP11" s="64"/>
      <c r="CQ11" s="149"/>
      <c r="CR11" s="63">
        <v>0</v>
      </c>
      <c r="CS11" s="63"/>
      <c r="CT11" s="522"/>
      <c r="CU11" s="151">
        <v>3</v>
      </c>
      <c r="CV11" s="151">
        <v>3</v>
      </c>
      <c r="CW11" s="151">
        <v>2</v>
      </c>
      <c r="CX11" s="151">
        <v>4</v>
      </c>
      <c r="CY11" s="151">
        <v>3</v>
      </c>
      <c r="CZ11" s="151">
        <v>2</v>
      </c>
      <c r="DA11" s="641"/>
      <c r="DB11" s="641"/>
      <c r="DC11" s="641"/>
      <c r="DD11" s="641"/>
      <c r="DE11" s="641"/>
      <c r="DF11" s="641"/>
      <c r="DG11" s="522"/>
      <c r="DH11" s="522"/>
      <c r="DI11" s="522"/>
      <c r="DJ11" s="538"/>
      <c r="DK11" s="63"/>
      <c r="DL11" s="188"/>
      <c r="DM11" s="188"/>
      <c r="DN11" s="24"/>
      <c r="DO11" s="24"/>
      <c r="DP11" s="24"/>
      <c r="DQ11" s="418">
        <v>0</v>
      </c>
      <c r="DR11" s="188"/>
      <c r="DS11" s="151">
        <v>4</v>
      </c>
      <c r="DT11" s="151"/>
      <c r="DU11" s="149"/>
      <c r="DV11" s="638">
        <v>3</v>
      </c>
      <c r="DW11" s="638">
        <v>3</v>
      </c>
      <c r="DX11" s="638"/>
      <c r="DY11" s="638"/>
      <c r="DZ11" s="638"/>
      <c r="EA11" s="190"/>
      <c r="EB11" s="190"/>
      <c r="EC11" s="414"/>
      <c r="ED11" s="418">
        <v>0</v>
      </c>
      <c r="EE11" s="151"/>
      <c r="EF11" s="151"/>
      <c r="EG11" s="641">
        <v>0</v>
      </c>
      <c r="EH11" s="638"/>
      <c r="EI11" s="638"/>
      <c r="EJ11" s="190"/>
      <c r="EK11" s="190"/>
      <c r="EL11" s="190"/>
      <c r="EM11" s="190"/>
      <c r="EN11" s="190"/>
      <c r="EO11" s="190"/>
      <c r="EP11" s="190"/>
      <c r="EQ11" s="410">
        <v>0</v>
      </c>
      <c r="ER11" s="63"/>
      <c r="ES11" s="64"/>
      <c r="ET11" s="149"/>
      <c r="EU11" s="149"/>
      <c r="EV11" s="151"/>
      <c r="EW11" s="641">
        <v>5</v>
      </c>
      <c r="EX11" s="641"/>
      <c r="EY11" s="641"/>
      <c r="EZ11" s="641"/>
      <c r="FA11" s="213">
        <f t="shared" si="0"/>
        <v>9</v>
      </c>
      <c r="FB11" s="214">
        <f t="shared" si="1"/>
        <v>12</v>
      </c>
      <c r="FC11" s="214">
        <f t="shared" si="2"/>
        <v>10</v>
      </c>
      <c r="FD11" s="215">
        <f t="shared" si="3"/>
        <v>2</v>
      </c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</row>
    <row r="12" spans="1:170" ht="13.5" thickBot="1">
      <c r="A12" s="181">
        <v>9</v>
      </c>
      <c r="B12" s="99" t="s">
        <v>22</v>
      </c>
      <c r="C12" s="63">
        <v>5</v>
      </c>
      <c r="D12" s="63">
        <v>5</v>
      </c>
      <c r="E12" s="64"/>
      <c r="F12" s="64"/>
      <c r="G12" s="149">
        <v>4</v>
      </c>
      <c r="H12" s="151">
        <v>5</v>
      </c>
      <c r="I12" s="151"/>
      <c r="J12" s="151"/>
      <c r="K12" s="638"/>
      <c r="L12" s="638">
        <v>4</v>
      </c>
      <c r="M12" s="638">
        <v>5</v>
      </c>
      <c r="N12" s="641">
        <v>4</v>
      </c>
      <c r="O12" s="641">
        <v>5</v>
      </c>
      <c r="P12" s="641">
        <v>4</v>
      </c>
      <c r="Q12" s="641"/>
      <c r="R12" s="641"/>
      <c r="S12" s="63"/>
      <c r="T12" s="63"/>
      <c r="U12" s="63"/>
      <c r="V12" s="63"/>
      <c r="W12" s="63"/>
      <c r="X12" s="63"/>
      <c r="Y12" s="120"/>
      <c r="Z12" s="120"/>
      <c r="AA12" s="121"/>
      <c r="AB12" s="120"/>
      <c r="AC12" s="122"/>
      <c r="AD12" s="122"/>
      <c r="AE12" s="122"/>
      <c r="AF12" s="149"/>
      <c r="AG12" s="207"/>
      <c r="AH12" s="410">
        <v>0</v>
      </c>
      <c r="AI12" s="160"/>
      <c r="AJ12" s="408">
        <v>4</v>
      </c>
      <c r="AK12" s="408">
        <v>4</v>
      </c>
      <c r="AL12" s="408"/>
      <c r="AM12" s="408"/>
      <c r="AN12" s="151"/>
      <c r="AO12" s="641">
        <v>4</v>
      </c>
      <c r="AP12" s="641">
        <v>4</v>
      </c>
      <c r="AQ12" s="641"/>
      <c r="AR12" s="63"/>
      <c r="AS12" s="63"/>
      <c r="AT12" s="151"/>
      <c r="AU12" s="23"/>
      <c r="AV12" s="23"/>
      <c r="AW12" s="23"/>
      <c r="AX12" s="54"/>
      <c r="AY12" s="24"/>
      <c r="AZ12" s="24"/>
      <c r="BA12" s="24"/>
      <c r="BB12" s="24"/>
      <c r="BC12" s="410">
        <v>0</v>
      </c>
      <c r="BD12" s="63"/>
      <c r="BE12" s="151">
        <v>4</v>
      </c>
      <c r="BF12" s="149">
        <v>4</v>
      </c>
      <c r="BG12" s="149">
        <v>4</v>
      </c>
      <c r="BH12" s="149"/>
      <c r="BI12" s="151"/>
      <c r="BJ12" s="151"/>
      <c r="BK12" s="638">
        <v>4</v>
      </c>
      <c r="BL12" s="638"/>
      <c r="BM12" s="638"/>
      <c r="BN12" s="638"/>
      <c r="BO12" s="151"/>
      <c r="BP12" s="151"/>
      <c r="BQ12" s="154"/>
      <c r="BR12" s="207"/>
      <c r="BS12" s="418">
        <v>5</v>
      </c>
      <c r="BT12" s="188">
        <v>4</v>
      </c>
      <c r="BU12" s="190"/>
      <c r="BV12" s="190"/>
      <c r="BW12" s="149">
        <v>4</v>
      </c>
      <c r="BX12" s="149">
        <v>4</v>
      </c>
      <c r="BY12" s="149"/>
      <c r="BZ12" s="149"/>
      <c r="CA12" s="149"/>
      <c r="CB12" s="638">
        <v>4</v>
      </c>
      <c r="CC12" s="638">
        <v>5</v>
      </c>
      <c r="CD12" s="638">
        <v>4</v>
      </c>
      <c r="CE12" s="63">
        <v>4</v>
      </c>
      <c r="CF12" s="63"/>
      <c r="CG12" s="149">
        <v>3</v>
      </c>
      <c r="CH12" s="149">
        <v>4</v>
      </c>
      <c r="CI12" s="149"/>
      <c r="CJ12" s="638">
        <v>4</v>
      </c>
      <c r="CK12" s="638">
        <v>5</v>
      </c>
      <c r="CL12" s="638"/>
      <c r="CM12" s="638"/>
      <c r="CN12" s="64"/>
      <c r="CO12" s="64"/>
      <c r="CP12" s="64"/>
      <c r="CQ12" s="149"/>
      <c r="CR12" s="63">
        <v>3</v>
      </c>
      <c r="CS12" s="63"/>
      <c r="CT12" s="63"/>
      <c r="CU12" s="151">
        <v>3</v>
      </c>
      <c r="CV12" s="151">
        <v>3</v>
      </c>
      <c r="CW12" s="151">
        <v>4</v>
      </c>
      <c r="CX12" s="151">
        <v>2</v>
      </c>
      <c r="CY12" s="151">
        <v>3</v>
      </c>
      <c r="CZ12" s="151">
        <v>4</v>
      </c>
      <c r="DA12" s="641">
        <v>4</v>
      </c>
      <c r="DB12" s="641">
        <v>2</v>
      </c>
      <c r="DC12" s="641"/>
      <c r="DD12" s="641"/>
      <c r="DE12" s="641"/>
      <c r="DF12" s="641"/>
      <c r="DG12" s="522"/>
      <c r="DH12" s="522"/>
      <c r="DI12" s="522"/>
      <c r="DJ12" s="538"/>
      <c r="DK12" s="63"/>
      <c r="DL12" s="188"/>
      <c r="DM12" s="188"/>
      <c r="DN12" s="24"/>
      <c r="DO12" s="24"/>
      <c r="DP12" s="24"/>
      <c r="DQ12" s="418">
        <v>4</v>
      </c>
      <c r="DR12" s="188"/>
      <c r="DS12" s="151">
        <v>4</v>
      </c>
      <c r="DT12" s="151"/>
      <c r="DU12" s="149"/>
      <c r="DV12" s="638">
        <v>4</v>
      </c>
      <c r="DW12" s="638">
        <v>2</v>
      </c>
      <c r="DX12" s="638"/>
      <c r="DY12" s="638"/>
      <c r="DZ12" s="638"/>
      <c r="EA12" s="190"/>
      <c r="EB12" s="190"/>
      <c r="EC12" s="414"/>
      <c r="ED12" s="418">
        <v>0</v>
      </c>
      <c r="EE12" s="151"/>
      <c r="EF12" s="151"/>
      <c r="EG12" s="641">
        <v>0</v>
      </c>
      <c r="EH12" s="638"/>
      <c r="EI12" s="638"/>
      <c r="EJ12" s="190"/>
      <c r="EK12" s="190"/>
      <c r="EL12" s="190"/>
      <c r="EM12" s="190"/>
      <c r="EN12" s="190"/>
      <c r="EO12" s="190"/>
      <c r="EP12" s="190"/>
      <c r="EQ12" s="410">
        <v>0</v>
      </c>
      <c r="ER12" s="63"/>
      <c r="ES12" s="64"/>
      <c r="ET12" s="149"/>
      <c r="EU12" s="149"/>
      <c r="EV12" s="151"/>
      <c r="EW12" s="641">
        <v>0</v>
      </c>
      <c r="EX12" s="641"/>
      <c r="EY12" s="641"/>
      <c r="EZ12" s="641"/>
      <c r="FA12" s="213">
        <f t="shared" si="0"/>
        <v>8</v>
      </c>
      <c r="FB12" s="214">
        <f t="shared" si="1"/>
        <v>26</v>
      </c>
      <c r="FC12" s="214">
        <f t="shared" si="2"/>
        <v>5</v>
      </c>
      <c r="FD12" s="215">
        <f t="shared" si="3"/>
        <v>3</v>
      </c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</row>
    <row r="13" spans="1:170" ht="13.5" thickBot="1">
      <c r="A13" s="181">
        <v>10</v>
      </c>
      <c r="B13" s="99" t="s">
        <v>45</v>
      </c>
      <c r="C13" s="63">
        <v>5</v>
      </c>
      <c r="D13" s="63">
        <v>5</v>
      </c>
      <c r="E13" s="64"/>
      <c r="F13" s="64"/>
      <c r="G13" s="149"/>
      <c r="H13" s="151"/>
      <c r="I13" s="151"/>
      <c r="J13" s="151"/>
      <c r="K13" s="638"/>
      <c r="L13" s="638">
        <v>4</v>
      </c>
      <c r="M13" s="638">
        <v>4</v>
      </c>
      <c r="N13" s="641">
        <v>5</v>
      </c>
      <c r="O13" s="641">
        <v>4</v>
      </c>
      <c r="P13" s="641">
        <v>4</v>
      </c>
      <c r="Q13" s="641">
        <v>3</v>
      </c>
      <c r="R13" s="641"/>
      <c r="S13" s="63"/>
      <c r="T13" s="63"/>
      <c r="U13" s="63"/>
      <c r="V13" s="63"/>
      <c r="W13" s="63"/>
      <c r="X13" s="63"/>
      <c r="Y13" s="120"/>
      <c r="Z13" s="120"/>
      <c r="AA13" s="120"/>
      <c r="AB13" s="120"/>
      <c r="AC13" s="122"/>
      <c r="AD13" s="122"/>
      <c r="AE13" s="122"/>
      <c r="AF13" s="149"/>
      <c r="AG13" s="207"/>
      <c r="AH13" s="410">
        <v>0</v>
      </c>
      <c r="AI13" s="160"/>
      <c r="AJ13" s="408">
        <v>3</v>
      </c>
      <c r="AK13" s="408">
        <v>4</v>
      </c>
      <c r="AL13" s="408"/>
      <c r="AM13" s="408"/>
      <c r="AN13" s="151"/>
      <c r="AO13" s="641">
        <v>3</v>
      </c>
      <c r="AP13" s="641"/>
      <c r="AQ13" s="641"/>
      <c r="AR13" s="63"/>
      <c r="AS13" s="63"/>
      <c r="AT13" s="151"/>
      <c r="AU13" s="23"/>
      <c r="AV13" s="23"/>
      <c r="AW13" s="23"/>
      <c r="AX13" s="54"/>
      <c r="AY13" s="24"/>
      <c r="AZ13" s="24"/>
      <c r="BA13" s="24"/>
      <c r="BB13" s="24"/>
      <c r="BC13" s="410">
        <v>4</v>
      </c>
      <c r="BD13" s="63">
        <v>5</v>
      </c>
      <c r="BE13" s="151">
        <v>3</v>
      </c>
      <c r="BF13" s="149">
        <v>3</v>
      </c>
      <c r="BG13" s="149">
        <v>4</v>
      </c>
      <c r="BH13" s="149">
        <v>3</v>
      </c>
      <c r="BI13" s="151"/>
      <c r="BJ13" s="151"/>
      <c r="BK13" s="638">
        <v>3</v>
      </c>
      <c r="BL13" s="638"/>
      <c r="BM13" s="638"/>
      <c r="BN13" s="638"/>
      <c r="BO13" s="151"/>
      <c r="BP13" s="151"/>
      <c r="BQ13" s="154"/>
      <c r="BR13" s="207"/>
      <c r="BS13" s="418">
        <v>4</v>
      </c>
      <c r="BT13" s="188"/>
      <c r="BU13" s="190"/>
      <c r="BV13" s="190"/>
      <c r="BW13" s="149">
        <v>3</v>
      </c>
      <c r="BX13" s="149">
        <v>4</v>
      </c>
      <c r="BY13" s="149">
        <v>4</v>
      </c>
      <c r="BZ13" s="149">
        <v>3</v>
      </c>
      <c r="CA13" s="149"/>
      <c r="CB13" s="638">
        <v>3</v>
      </c>
      <c r="CC13" s="638">
        <v>4</v>
      </c>
      <c r="CD13" s="638">
        <v>4</v>
      </c>
      <c r="CE13" s="63">
        <v>4</v>
      </c>
      <c r="CF13" s="63"/>
      <c r="CG13" s="149">
        <v>3</v>
      </c>
      <c r="CH13" s="149"/>
      <c r="CI13" s="149"/>
      <c r="CJ13" s="638">
        <v>3</v>
      </c>
      <c r="CK13" s="638">
        <v>5</v>
      </c>
      <c r="CL13" s="638">
        <v>3</v>
      </c>
      <c r="CM13" s="638"/>
      <c r="CN13" s="64"/>
      <c r="CO13" s="64"/>
      <c r="CP13" s="64"/>
      <c r="CQ13" s="149"/>
      <c r="CR13" s="63">
        <v>4</v>
      </c>
      <c r="CS13" s="63">
        <v>4</v>
      </c>
      <c r="CT13" s="63"/>
      <c r="CU13" s="151">
        <v>4</v>
      </c>
      <c r="CV13" s="151">
        <v>4</v>
      </c>
      <c r="CW13" s="151">
        <v>2</v>
      </c>
      <c r="CX13" s="151">
        <v>5</v>
      </c>
      <c r="CY13" s="151">
        <v>4</v>
      </c>
      <c r="CZ13" s="151">
        <v>2</v>
      </c>
      <c r="DA13" s="641">
        <v>2</v>
      </c>
      <c r="DB13" s="641"/>
      <c r="DC13" s="641"/>
      <c r="DD13" s="641"/>
      <c r="DE13" s="641"/>
      <c r="DF13" s="641"/>
      <c r="DG13" s="522"/>
      <c r="DH13" s="522"/>
      <c r="DI13" s="522"/>
      <c r="DJ13" s="538"/>
      <c r="DK13" s="63"/>
      <c r="DL13" s="188"/>
      <c r="DM13" s="188"/>
      <c r="DN13" s="24"/>
      <c r="DO13" s="24"/>
      <c r="DP13" s="24"/>
      <c r="DQ13" s="418">
        <v>4</v>
      </c>
      <c r="DR13" s="188"/>
      <c r="DS13" s="151"/>
      <c r="DT13" s="151"/>
      <c r="DU13" s="149"/>
      <c r="DV13" s="638">
        <v>3</v>
      </c>
      <c r="DW13" s="638">
        <v>2</v>
      </c>
      <c r="DX13" s="638"/>
      <c r="DY13" s="638"/>
      <c r="DZ13" s="638"/>
      <c r="EA13" s="190"/>
      <c r="EB13" s="190"/>
      <c r="EC13" s="414"/>
      <c r="ED13" s="418">
        <v>0</v>
      </c>
      <c r="EE13" s="151">
        <v>2</v>
      </c>
      <c r="EF13" s="151">
        <v>3</v>
      </c>
      <c r="EG13" s="641">
        <v>0</v>
      </c>
      <c r="EH13" s="638"/>
      <c r="EI13" s="638"/>
      <c r="EJ13" s="190"/>
      <c r="EK13" s="190"/>
      <c r="EL13" s="190"/>
      <c r="EM13" s="190"/>
      <c r="EN13" s="190"/>
      <c r="EO13" s="190"/>
      <c r="EP13" s="190"/>
      <c r="EQ13" s="410">
        <v>5</v>
      </c>
      <c r="ER13" s="63"/>
      <c r="ES13" s="64"/>
      <c r="ET13" s="149">
        <v>4</v>
      </c>
      <c r="EU13" s="149"/>
      <c r="EV13" s="151"/>
      <c r="EW13" s="641">
        <v>0</v>
      </c>
      <c r="EX13" s="641"/>
      <c r="EY13" s="641"/>
      <c r="EZ13" s="641"/>
      <c r="FA13" s="213">
        <f t="shared" si="0"/>
        <v>7</v>
      </c>
      <c r="FB13" s="214">
        <f t="shared" si="1"/>
        <v>20</v>
      </c>
      <c r="FC13" s="214">
        <f t="shared" si="2"/>
        <v>15</v>
      </c>
      <c r="FD13" s="215">
        <f t="shared" si="3"/>
        <v>5</v>
      </c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</row>
    <row r="14" spans="1:170" ht="13.5" thickBot="1">
      <c r="A14" s="96">
        <v>11</v>
      </c>
      <c r="B14" s="99" t="s">
        <v>24</v>
      </c>
      <c r="C14" s="63">
        <v>4</v>
      </c>
      <c r="D14" s="63">
        <v>4</v>
      </c>
      <c r="E14" s="64">
        <v>4</v>
      </c>
      <c r="F14" s="64"/>
      <c r="G14" s="149">
        <v>4</v>
      </c>
      <c r="H14" s="151"/>
      <c r="I14" s="151"/>
      <c r="J14" s="151"/>
      <c r="K14" s="638"/>
      <c r="L14" s="638">
        <v>3</v>
      </c>
      <c r="M14" s="638">
        <v>4</v>
      </c>
      <c r="N14" s="641">
        <v>3</v>
      </c>
      <c r="O14" s="641">
        <v>4</v>
      </c>
      <c r="P14" s="641">
        <v>3</v>
      </c>
      <c r="Q14" s="641">
        <v>4</v>
      </c>
      <c r="R14" s="641"/>
      <c r="S14" s="63"/>
      <c r="T14" s="63"/>
      <c r="U14" s="63"/>
      <c r="V14" s="63"/>
      <c r="W14" s="63"/>
      <c r="X14" s="63"/>
      <c r="Y14" s="120"/>
      <c r="Z14" s="120"/>
      <c r="AA14" s="120"/>
      <c r="AB14" s="120"/>
      <c r="AC14" s="122"/>
      <c r="AD14" s="122"/>
      <c r="AE14" s="122"/>
      <c r="AF14" s="149"/>
      <c r="AG14" s="207"/>
      <c r="AH14" s="410">
        <v>0</v>
      </c>
      <c r="AI14" s="160"/>
      <c r="AJ14" s="408">
        <v>3</v>
      </c>
      <c r="AK14" s="408">
        <v>3</v>
      </c>
      <c r="AL14" s="408"/>
      <c r="AM14" s="408"/>
      <c r="AN14" s="151"/>
      <c r="AO14" s="641">
        <v>3</v>
      </c>
      <c r="AP14" s="641"/>
      <c r="AQ14" s="641"/>
      <c r="AR14" s="63"/>
      <c r="AS14" s="63"/>
      <c r="AT14" s="151"/>
      <c r="AU14" s="23"/>
      <c r="AV14" s="23"/>
      <c r="AW14" s="23"/>
      <c r="AX14" s="54"/>
      <c r="AY14" s="24"/>
      <c r="AZ14" s="24"/>
      <c r="BA14" s="24"/>
      <c r="BB14" s="24"/>
      <c r="BC14" s="410">
        <v>0</v>
      </c>
      <c r="BD14" s="51"/>
      <c r="BE14" s="151">
        <v>4</v>
      </c>
      <c r="BF14" s="149">
        <v>3</v>
      </c>
      <c r="BG14" s="149">
        <v>4</v>
      </c>
      <c r="BH14" s="149">
        <v>3</v>
      </c>
      <c r="BI14" s="151"/>
      <c r="BJ14" s="151"/>
      <c r="BK14" s="638">
        <v>3</v>
      </c>
      <c r="BL14" s="638">
        <v>3</v>
      </c>
      <c r="BM14" s="638">
        <v>4</v>
      </c>
      <c r="BN14" s="638"/>
      <c r="BO14" s="151"/>
      <c r="BP14" s="151"/>
      <c r="BQ14" s="154"/>
      <c r="BR14" s="207"/>
      <c r="BS14" s="418">
        <v>4</v>
      </c>
      <c r="BT14" s="188">
        <v>3</v>
      </c>
      <c r="BU14" s="190"/>
      <c r="BV14" s="190"/>
      <c r="BW14" s="149">
        <v>4</v>
      </c>
      <c r="BX14" s="149">
        <v>4</v>
      </c>
      <c r="BY14" s="149">
        <v>4</v>
      </c>
      <c r="BZ14" s="149"/>
      <c r="CA14" s="149"/>
      <c r="CB14" s="638">
        <v>4</v>
      </c>
      <c r="CC14" s="638"/>
      <c r="CD14" s="638"/>
      <c r="CE14" s="63">
        <v>4</v>
      </c>
      <c r="CF14" s="63"/>
      <c r="CG14" s="149">
        <v>2</v>
      </c>
      <c r="CH14" s="149"/>
      <c r="CI14" s="149"/>
      <c r="CJ14" s="638">
        <v>4</v>
      </c>
      <c r="CK14" s="638">
        <v>3</v>
      </c>
      <c r="CL14" s="638">
        <v>5</v>
      </c>
      <c r="CM14" s="638"/>
      <c r="CN14" s="64"/>
      <c r="CO14" s="64"/>
      <c r="CP14" s="64"/>
      <c r="CQ14" s="149"/>
      <c r="CR14" s="63">
        <v>2</v>
      </c>
      <c r="CS14" s="63"/>
      <c r="CT14" s="63"/>
      <c r="CU14" s="151">
        <v>2</v>
      </c>
      <c r="CV14" s="151">
        <v>2</v>
      </c>
      <c r="CW14" s="151">
        <v>4</v>
      </c>
      <c r="CX14" s="151">
        <v>3</v>
      </c>
      <c r="CY14" s="151">
        <v>2</v>
      </c>
      <c r="CZ14" s="151">
        <v>4</v>
      </c>
      <c r="DA14" s="641">
        <v>4</v>
      </c>
      <c r="DB14" s="641">
        <v>3</v>
      </c>
      <c r="DC14" s="641">
        <v>5</v>
      </c>
      <c r="DD14" s="641">
        <v>3</v>
      </c>
      <c r="DE14" s="641"/>
      <c r="DF14" s="641"/>
      <c r="DG14" s="522"/>
      <c r="DH14" s="522"/>
      <c r="DI14" s="522"/>
      <c r="DJ14" s="538"/>
      <c r="DK14" s="63"/>
      <c r="DL14" s="188"/>
      <c r="DM14" s="188"/>
      <c r="DN14" s="24"/>
      <c r="DO14" s="24"/>
      <c r="DP14" s="24"/>
      <c r="DQ14" s="418">
        <v>2</v>
      </c>
      <c r="DR14" s="188"/>
      <c r="DS14" s="151"/>
      <c r="DT14" s="151"/>
      <c r="DU14" s="149"/>
      <c r="DV14" s="638">
        <v>3</v>
      </c>
      <c r="DW14" s="638">
        <v>3</v>
      </c>
      <c r="DX14" s="638"/>
      <c r="DY14" s="638"/>
      <c r="DZ14" s="638"/>
      <c r="EA14" s="190"/>
      <c r="EB14" s="190"/>
      <c r="EC14" s="414"/>
      <c r="ED14" s="418">
        <v>0</v>
      </c>
      <c r="EE14" s="151">
        <v>2</v>
      </c>
      <c r="EF14" s="151"/>
      <c r="EG14" s="641">
        <v>0</v>
      </c>
      <c r="EH14" s="638"/>
      <c r="EI14" s="638"/>
      <c r="EJ14" s="190"/>
      <c r="EK14" s="190"/>
      <c r="EL14" s="190"/>
      <c r="EM14" s="190"/>
      <c r="EN14" s="190"/>
      <c r="EO14" s="190"/>
      <c r="EP14" s="190"/>
      <c r="EQ14" s="410">
        <v>0</v>
      </c>
      <c r="ER14" s="63"/>
      <c r="ES14" s="64"/>
      <c r="ET14" s="149">
        <v>4</v>
      </c>
      <c r="EU14" s="149"/>
      <c r="EV14" s="151"/>
      <c r="EW14" s="641">
        <v>4</v>
      </c>
      <c r="EX14" s="641"/>
      <c r="EY14" s="641"/>
      <c r="EZ14" s="641"/>
      <c r="FA14" s="213">
        <f t="shared" si="0"/>
        <v>2</v>
      </c>
      <c r="FB14" s="214">
        <f t="shared" si="1"/>
        <v>22</v>
      </c>
      <c r="FC14" s="214">
        <f t="shared" si="2"/>
        <v>17</v>
      </c>
      <c r="FD14" s="215">
        <f t="shared" si="3"/>
        <v>7</v>
      </c>
      <c r="FE14" s="113"/>
      <c r="FF14" s="113"/>
      <c r="FG14" s="113"/>
      <c r="FH14" s="113"/>
      <c r="FI14" s="113"/>
      <c r="FJ14" s="113"/>
      <c r="FK14" s="113"/>
      <c r="FL14" s="113"/>
      <c r="FM14" s="294"/>
      <c r="FN14" s="113"/>
    </row>
    <row r="15" spans="1:170" ht="13.5" thickBot="1">
      <c r="A15" s="181">
        <v>12</v>
      </c>
      <c r="B15" s="99" t="s">
        <v>25</v>
      </c>
      <c r="C15" s="63">
        <v>5</v>
      </c>
      <c r="D15" s="63">
        <v>5</v>
      </c>
      <c r="E15" s="64"/>
      <c r="F15" s="64"/>
      <c r="G15" s="149"/>
      <c r="H15" s="151"/>
      <c r="I15" s="151"/>
      <c r="J15" s="151"/>
      <c r="K15" s="638"/>
      <c r="L15" s="638"/>
      <c r="M15" s="638"/>
      <c r="N15" s="641"/>
      <c r="O15" s="641"/>
      <c r="P15" s="641"/>
      <c r="Q15" s="641"/>
      <c r="R15" s="641"/>
      <c r="S15" s="63"/>
      <c r="T15" s="63"/>
      <c r="U15" s="63"/>
      <c r="V15" s="63"/>
      <c r="W15" s="63"/>
      <c r="X15" s="63"/>
      <c r="Y15" s="120"/>
      <c r="Z15" s="120"/>
      <c r="AA15" s="121"/>
      <c r="AB15" s="120"/>
      <c r="AC15" s="122"/>
      <c r="AD15" s="122"/>
      <c r="AE15" s="122"/>
      <c r="AF15" s="149"/>
      <c r="AG15" s="207"/>
      <c r="AH15" s="410">
        <v>4</v>
      </c>
      <c r="AI15" s="160">
        <v>4</v>
      </c>
      <c r="AJ15" s="408"/>
      <c r="AK15" s="408"/>
      <c r="AL15" s="408"/>
      <c r="AM15" s="408"/>
      <c r="AN15" s="151"/>
      <c r="AO15" s="641">
        <v>0</v>
      </c>
      <c r="AP15" s="641"/>
      <c r="AQ15" s="641"/>
      <c r="AR15" s="63"/>
      <c r="AS15" s="63"/>
      <c r="AT15" s="151"/>
      <c r="AU15" s="23"/>
      <c r="AV15" s="23"/>
      <c r="AW15" s="23"/>
      <c r="AX15" s="54"/>
      <c r="AY15" s="24"/>
      <c r="AZ15" s="24"/>
      <c r="BA15" s="24"/>
      <c r="BB15" s="24"/>
      <c r="BC15" s="410">
        <v>4</v>
      </c>
      <c r="BD15" s="63"/>
      <c r="BE15" s="151"/>
      <c r="BF15" s="149"/>
      <c r="BG15" s="149"/>
      <c r="BH15" s="149"/>
      <c r="BI15" s="151"/>
      <c r="BJ15" s="151"/>
      <c r="BK15" s="638">
        <v>0</v>
      </c>
      <c r="BL15" s="638"/>
      <c r="BM15" s="638"/>
      <c r="BN15" s="638"/>
      <c r="BO15" s="151"/>
      <c r="BP15" s="151"/>
      <c r="BQ15" s="154"/>
      <c r="BR15" s="207"/>
      <c r="BS15" s="418">
        <v>5</v>
      </c>
      <c r="BT15" s="188"/>
      <c r="BU15" s="190"/>
      <c r="BV15" s="190"/>
      <c r="BW15" s="149"/>
      <c r="BX15" s="149"/>
      <c r="BY15" s="149"/>
      <c r="BZ15" s="149"/>
      <c r="CA15" s="149"/>
      <c r="CB15" s="638">
        <v>0</v>
      </c>
      <c r="CC15" s="638"/>
      <c r="CD15" s="638"/>
      <c r="CE15" s="63"/>
      <c r="CF15" s="63"/>
      <c r="CG15" s="149"/>
      <c r="CH15" s="149"/>
      <c r="CI15" s="149"/>
      <c r="CJ15" s="638">
        <v>0</v>
      </c>
      <c r="CK15" s="638"/>
      <c r="CL15" s="638"/>
      <c r="CM15" s="638"/>
      <c r="CN15" s="64"/>
      <c r="CO15" s="64"/>
      <c r="CP15" s="64"/>
      <c r="CQ15" s="149"/>
      <c r="CR15" s="63">
        <v>4</v>
      </c>
      <c r="CS15" s="63">
        <v>4</v>
      </c>
      <c r="CT15" s="63">
        <v>5</v>
      </c>
      <c r="CU15" s="151"/>
      <c r="CV15" s="151"/>
      <c r="CW15" s="151"/>
      <c r="CX15" s="151"/>
      <c r="CY15" s="151"/>
      <c r="CZ15" s="151"/>
      <c r="DA15" s="641"/>
      <c r="DB15" s="641"/>
      <c r="DC15" s="641"/>
      <c r="DD15" s="641"/>
      <c r="DE15" s="641"/>
      <c r="DF15" s="641"/>
      <c r="DG15" s="522"/>
      <c r="DH15" s="522"/>
      <c r="DI15" s="522"/>
      <c r="DJ15" s="538"/>
      <c r="DK15" s="63"/>
      <c r="DL15" s="188"/>
      <c r="DM15" s="188"/>
      <c r="DN15" s="24"/>
      <c r="DO15" s="24"/>
      <c r="DP15" s="24"/>
      <c r="DQ15" s="418">
        <v>0</v>
      </c>
      <c r="DR15" s="188"/>
      <c r="DS15" s="151"/>
      <c r="DT15" s="151"/>
      <c r="DU15" s="149"/>
      <c r="DV15" s="638">
        <v>0</v>
      </c>
      <c r="DW15" s="638"/>
      <c r="DX15" s="638"/>
      <c r="DY15" s="638"/>
      <c r="DZ15" s="638"/>
      <c r="EA15" s="190"/>
      <c r="EB15" s="190"/>
      <c r="EC15" s="414"/>
      <c r="ED15" s="418">
        <v>0</v>
      </c>
      <c r="EE15" s="151"/>
      <c r="EF15" s="151"/>
      <c r="EG15" s="641">
        <v>0</v>
      </c>
      <c r="EH15" s="638"/>
      <c r="EI15" s="638"/>
      <c r="EJ15" s="190"/>
      <c r="EK15" s="190"/>
      <c r="EL15" s="190"/>
      <c r="EM15" s="190"/>
      <c r="EN15" s="190"/>
      <c r="EO15" s="190"/>
      <c r="EP15" s="190"/>
      <c r="EQ15" s="410">
        <v>0</v>
      </c>
      <c r="ER15" s="63"/>
      <c r="ES15" s="64"/>
      <c r="ET15" s="149"/>
      <c r="EU15" s="149"/>
      <c r="EV15" s="151"/>
      <c r="EW15" s="641">
        <v>0</v>
      </c>
      <c r="EX15" s="641"/>
      <c r="EY15" s="641"/>
      <c r="EZ15" s="641"/>
      <c r="FA15" s="213">
        <f t="shared" si="0"/>
        <v>4</v>
      </c>
      <c r="FB15" s="214">
        <f t="shared" si="1"/>
        <v>5</v>
      </c>
      <c r="FC15" s="214">
        <f t="shared" si="2"/>
        <v>0</v>
      </c>
      <c r="FD15" s="215">
        <f t="shared" si="3"/>
        <v>0</v>
      </c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</row>
    <row r="16" spans="1:170" ht="13.5" thickBot="1">
      <c r="A16" s="181">
        <v>13</v>
      </c>
      <c r="B16" s="99" t="s">
        <v>46</v>
      </c>
      <c r="C16" s="63">
        <v>5</v>
      </c>
      <c r="D16" s="63">
        <v>5</v>
      </c>
      <c r="E16" s="64">
        <v>5</v>
      </c>
      <c r="F16" s="64">
        <v>5</v>
      </c>
      <c r="G16" s="149"/>
      <c r="H16" s="151">
        <v>5</v>
      </c>
      <c r="I16" s="151"/>
      <c r="J16" s="151"/>
      <c r="K16" s="638"/>
      <c r="L16" s="638">
        <v>5</v>
      </c>
      <c r="M16" s="638">
        <v>5</v>
      </c>
      <c r="N16" s="641">
        <v>4</v>
      </c>
      <c r="O16" s="641">
        <v>5</v>
      </c>
      <c r="P16" s="641">
        <v>5</v>
      </c>
      <c r="Q16" s="641"/>
      <c r="R16" s="641"/>
      <c r="S16" s="63"/>
      <c r="T16" s="63"/>
      <c r="U16" s="63"/>
      <c r="V16" s="63"/>
      <c r="W16" s="63"/>
      <c r="X16" s="63"/>
      <c r="Y16" s="120"/>
      <c r="Z16" s="120"/>
      <c r="AA16" s="121"/>
      <c r="AB16" s="121"/>
      <c r="AC16" s="122"/>
      <c r="AD16" s="122"/>
      <c r="AE16" s="122"/>
      <c r="AF16" s="149"/>
      <c r="AG16" s="207"/>
      <c r="AH16" s="410">
        <v>5</v>
      </c>
      <c r="AI16" s="160"/>
      <c r="AJ16" s="408">
        <v>5</v>
      </c>
      <c r="AK16" s="408">
        <v>5</v>
      </c>
      <c r="AL16" s="408"/>
      <c r="AM16" s="408"/>
      <c r="AN16" s="151"/>
      <c r="AO16" s="641">
        <v>5</v>
      </c>
      <c r="AP16" s="641"/>
      <c r="AQ16" s="641"/>
      <c r="AR16" s="63"/>
      <c r="AS16" s="63"/>
      <c r="AT16" s="151"/>
      <c r="AU16" s="23"/>
      <c r="AV16" s="23"/>
      <c r="AW16" s="23"/>
      <c r="AX16" s="54"/>
      <c r="AY16" s="24"/>
      <c r="AZ16" s="24"/>
      <c r="BA16" s="24"/>
      <c r="BB16" s="24"/>
      <c r="BC16" s="410">
        <v>5</v>
      </c>
      <c r="BD16" s="63">
        <v>5</v>
      </c>
      <c r="BE16" s="151">
        <v>5</v>
      </c>
      <c r="BF16" s="149">
        <v>5</v>
      </c>
      <c r="BG16" s="149">
        <v>5</v>
      </c>
      <c r="BH16" s="149">
        <v>5</v>
      </c>
      <c r="BI16" s="151"/>
      <c r="BJ16" s="151"/>
      <c r="BK16" s="638">
        <v>5</v>
      </c>
      <c r="BL16" s="638">
        <v>5</v>
      </c>
      <c r="BM16" s="638"/>
      <c r="BN16" s="638"/>
      <c r="BO16" s="151"/>
      <c r="BP16" s="151"/>
      <c r="BQ16" s="154"/>
      <c r="BR16" s="207"/>
      <c r="BS16" s="418">
        <v>5</v>
      </c>
      <c r="BT16" s="188">
        <v>5</v>
      </c>
      <c r="BU16" s="188">
        <v>5</v>
      </c>
      <c r="BV16" s="190"/>
      <c r="BW16" s="149">
        <v>5</v>
      </c>
      <c r="BX16" s="149">
        <v>5</v>
      </c>
      <c r="BY16" s="149">
        <v>4</v>
      </c>
      <c r="BZ16" s="149">
        <v>5</v>
      </c>
      <c r="CA16" s="149"/>
      <c r="CB16" s="638">
        <v>4</v>
      </c>
      <c r="CC16" s="638">
        <v>5</v>
      </c>
      <c r="CD16" s="638">
        <v>4</v>
      </c>
      <c r="CE16" s="63"/>
      <c r="CF16" s="63"/>
      <c r="CG16" s="149">
        <v>3</v>
      </c>
      <c r="CH16" s="149">
        <v>5</v>
      </c>
      <c r="CI16" s="149">
        <v>3</v>
      </c>
      <c r="CJ16" s="638">
        <v>5</v>
      </c>
      <c r="CK16" s="638"/>
      <c r="CL16" s="638"/>
      <c r="CM16" s="638"/>
      <c r="CN16" s="64"/>
      <c r="CO16" s="64"/>
      <c r="CP16" s="64"/>
      <c r="CQ16" s="149"/>
      <c r="CR16" s="63">
        <v>5</v>
      </c>
      <c r="CS16" s="63"/>
      <c r="CT16" s="63"/>
      <c r="CU16" s="151">
        <v>2</v>
      </c>
      <c r="CV16" s="151">
        <v>5</v>
      </c>
      <c r="CW16" s="151">
        <v>5</v>
      </c>
      <c r="CX16" s="151">
        <v>2</v>
      </c>
      <c r="CY16" s="151">
        <v>3</v>
      </c>
      <c r="CZ16" s="151">
        <v>5</v>
      </c>
      <c r="DA16" s="641">
        <v>3</v>
      </c>
      <c r="DB16" s="641">
        <v>5</v>
      </c>
      <c r="DC16" s="641">
        <v>4</v>
      </c>
      <c r="DD16" s="641">
        <v>5</v>
      </c>
      <c r="DE16" s="641">
        <v>5</v>
      </c>
      <c r="DF16" s="641">
        <v>4</v>
      </c>
      <c r="DG16" s="522"/>
      <c r="DH16" s="522"/>
      <c r="DI16" s="522"/>
      <c r="DJ16" s="538"/>
      <c r="DK16" s="63"/>
      <c r="DL16" s="188"/>
      <c r="DM16" s="188"/>
      <c r="DN16" s="24"/>
      <c r="DO16" s="24"/>
      <c r="DP16" s="24"/>
      <c r="DQ16" s="418">
        <v>0</v>
      </c>
      <c r="DR16" s="188"/>
      <c r="DS16" s="151">
        <v>4</v>
      </c>
      <c r="DT16" s="151">
        <v>4</v>
      </c>
      <c r="DU16" s="149"/>
      <c r="DV16" s="638">
        <v>4</v>
      </c>
      <c r="DW16" s="638">
        <v>4</v>
      </c>
      <c r="DX16" s="638"/>
      <c r="DY16" s="638"/>
      <c r="DZ16" s="638"/>
      <c r="EA16" s="190"/>
      <c r="EB16" s="190"/>
      <c r="EC16" s="414"/>
      <c r="ED16" s="418">
        <v>0</v>
      </c>
      <c r="EE16" s="151">
        <v>5</v>
      </c>
      <c r="EF16" s="151"/>
      <c r="EG16" s="641">
        <v>0</v>
      </c>
      <c r="EH16" s="638"/>
      <c r="EI16" s="638"/>
      <c r="EJ16" s="190"/>
      <c r="EK16" s="190"/>
      <c r="EL16" s="190"/>
      <c r="EM16" s="190"/>
      <c r="EN16" s="190"/>
      <c r="EO16" s="190"/>
      <c r="EP16" s="190"/>
      <c r="EQ16" s="410">
        <v>5</v>
      </c>
      <c r="ER16" s="63"/>
      <c r="ES16" s="64"/>
      <c r="ET16" s="149">
        <v>4</v>
      </c>
      <c r="EU16" s="149"/>
      <c r="EV16" s="151"/>
      <c r="EW16" s="641">
        <v>5</v>
      </c>
      <c r="EX16" s="641"/>
      <c r="EY16" s="641"/>
      <c r="EZ16" s="641"/>
      <c r="FA16" s="213">
        <f t="shared" si="0"/>
        <v>40</v>
      </c>
      <c r="FB16" s="214">
        <f t="shared" si="1"/>
        <v>11</v>
      </c>
      <c r="FC16" s="214">
        <f t="shared" si="2"/>
        <v>4</v>
      </c>
      <c r="FD16" s="215">
        <f t="shared" si="3"/>
        <v>2</v>
      </c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</row>
    <row r="17" spans="1:170" ht="13.5" thickBot="1">
      <c r="A17" s="181">
        <v>14</v>
      </c>
      <c r="B17" s="99" t="s">
        <v>47</v>
      </c>
      <c r="C17" s="63">
        <v>5</v>
      </c>
      <c r="D17" s="63">
        <v>5</v>
      </c>
      <c r="E17" s="64">
        <v>5</v>
      </c>
      <c r="F17" s="64"/>
      <c r="G17" s="149">
        <v>4</v>
      </c>
      <c r="H17" s="151">
        <v>5</v>
      </c>
      <c r="I17" s="151"/>
      <c r="J17" s="151"/>
      <c r="K17" s="638"/>
      <c r="L17" s="638">
        <v>4</v>
      </c>
      <c r="M17" s="638">
        <v>4</v>
      </c>
      <c r="N17" s="641">
        <v>4</v>
      </c>
      <c r="O17" s="641">
        <v>3</v>
      </c>
      <c r="P17" s="641">
        <v>4</v>
      </c>
      <c r="Q17" s="641"/>
      <c r="R17" s="641"/>
      <c r="S17" s="63"/>
      <c r="T17" s="63"/>
      <c r="U17" s="63"/>
      <c r="V17" s="63"/>
      <c r="W17" s="63"/>
      <c r="X17" s="63"/>
      <c r="Y17" s="120"/>
      <c r="Z17" s="120"/>
      <c r="AA17" s="120"/>
      <c r="AB17" s="120"/>
      <c r="AC17" s="122"/>
      <c r="AD17" s="122"/>
      <c r="AE17" s="122"/>
      <c r="AF17" s="149"/>
      <c r="AG17" s="207"/>
      <c r="AH17" s="410">
        <v>0</v>
      </c>
      <c r="AI17" s="160"/>
      <c r="AJ17" s="408">
        <v>4</v>
      </c>
      <c r="AK17" s="408">
        <v>3</v>
      </c>
      <c r="AL17" s="408"/>
      <c r="AM17" s="408"/>
      <c r="AN17" s="151"/>
      <c r="AO17" s="641">
        <v>3</v>
      </c>
      <c r="AP17" s="641"/>
      <c r="AQ17" s="641"/>
      <c r="AR17" s="63"/>
      <c r="AS17" s="63"/>
      <c r="AT17" s="151"/>
      <c r="AU17" s="23"/>
      <c r="AV17" s="23"/>
      <c r="AW17" s="23"/>
      <c r="AX17" s="54"/>
      <c r="AY17" s="24"/>
      <c r="AZ17" s="24"/>
      <c r="BA17" s="24"/>
      <c r="BB17" s="24"/>
      <c r="BC17" s="410">
        <v>4</v>
      </c>
      <c r="BD17" s="63"/>
      <c r="BE17" s="151">
        <v>4</v>
      </c>
      <c r="BF17" s="149">
        <v>4</v>
      </c>
      <c r="BG17" s="149">
        <v>4</v>
      </c>
      <c r="BH17" s="149">
        <v>4</v>
      </c>
      <c r="BI17" s="151"/>
      <c r="BJ17" s="151"/>
      <c r="BK17" s="638">
        <v>4</v>
      </c>
      <c r="BL17" s="638">
        <v>4</v>
      </c>
      <c r="BM17" s="638"/>
      <c r="BN17" s="638"/>
      <c r="BO17" s="151"/>
      <c r="BP17" s="151"/>
      <c r="BQ17" s="154"/>
      <c r="BR17" s="207"/>
      <c r="BS17" s="418">
        <v>4</v>
      </c>
      <c r="BT17" s="188">
        <v>4</v>
      </c>
      <c r="BU17" s="188"/>
      <c r="BV17" s="190"/>
      <c r="BW17" s="149">
        <v>4</v>
      </c>
      <c r="BX17" s="149">
        <v>4</v>
      </c>
      <c r="BY17" s="149">
        <v>3</v>
      </c>
      <c r="BZ17" s="149"/>
      <c r="CA17" s="149"/>
      <c r="CB17" s="638">
        <v>4</v>
      </c>
      <c r="CC17" s="638">
        <v>4</v>
      </c>
      <c r="CD17" s="638"/>
      <c r="CE17" s="63">
        <v>3</v>
      </c>
      <c r="CF17" s="63">
        <v>4</v>
      </c>
      <c r="CG17" s="149">
        <v>4</v>
      </c>
      <c r="CH17" s="149">
        <v>4</v>
      </c>
      <c r="CI17" s="149"/>
      <c r="CJ17" s="638">
        <v>4</v>
      </c>
      <c r="CK17" s="638">
        <v>3</v>
      </c>
      <c r="CL17" s="638">
        <v>5</v>
      </c>
      <c r="CM17" s="638"/>
      <c r="CN17" s="64"/>
      <c r="CO17" s="64"/>
      <c r="CP17" s="64"/>
      <c r="CQ17" s="149"/>
      <c r="CR17" s="63">
        <v>2</v>
      </c>
      <c r="CS17" s="63"/>
      <c r="CT17" s="522"/>
      <c r="CU17" s="151">
        <v>2</v>
      </c>
      <c r="CV17" s="151">
        <v>2</v>
      </c>
      <c r="CW17" s="151">
        <v>2</v>
      </c>
      <c r="CX17" s="151">
        <v>3</v>
      </c>
      <c r="CY17" s="151">
        <v>3</v>
      </c>
      <c r="CZ17" s="151">
        <v>5</v>
      </c>
      <c r="DA17" s="641">
        <v>5</v>
      </c>
      <c r="DB17" s="641">
        <v>3</v>
      </c>
      <c r="DC17" s="641">
        <v>3</v>
      </c>
      <c r="DD17" s="641"/>
      <c r="DE17" s="641"/>
      <c r="DF17" s="641"/>
      <c r="DG17" s="522"/>
      <c r="DH17" s="522"/>
      <c r="DI17" s="522"/>
      <c r="DJ17" s="538"/>
      <c r="DK17" s="63"/>
      <c r="DL17" s="188"/>
      <c r="DM17" s="188"/>
      <c r="DN17" s="24"/>
      <c r="DO17" s="24"/>
      <c r="DP17" s="24"/>
      <c r="DQ17" s="418">
        <v>2</v>
      </c>
      <c r="DR17" s="188">
        <v>2</v>
      </c>
      <c r="DS17" s="151">
        <v>3</v>
      </c>
      <c r="DT17" s="151"/>
      <c r="DU17" s="149"/>
      <c r="DV17" s="638">
        <v>5</v>
      </c>
      <c r="DW17" s="638">
        <v>4</v>
      </c>
      <c r="DX17" s="638">
        <v>3</v>
      </c>
      <c r="DY17" s="638">
        <v>3</v>
      </c>
      <c r="DZ17" s="638"/>
      <c r="EA17" s="190"/>
      <c r="EB17" s="190"/>
      <c r="EC17" s="414"/>
      <c r="ED17" s="418">
        <v>0</v>
      </c>
      <c r="EE17" s="151">
        <v>3</v>
      </c>
      <c r="EF17" s="151"/>
      <c r="EG17" s="641">
        <v>0</v>
      </c>
      <c r="EH17" s="638"/>
      <c r="EI17" s="638"/>
      <c r="EJ17" s="190"/>
      <c r="EK17" s="190"/>
      <c r="EL17" s="190"/>
      <c r="EM17" s="190"/>
      <c r="EN17" s="190"/>
      <c r="EO17" s="190"/>
      <c r="EP17" s="190"/>
      <c r="EQ17" s="410">
        <v>5</v>
      </c>
      <c r="ER17" s="63">
        <v>4</v>
      </c>
      <c r="ES17" s="64">
        <v>5</v>
      </c>
      <c r="ET17" s="149">
        <v>5</v>
      </c>
      <c r="EU17" s="149"/>
      <c r="EV17" s="151"/>
      <c r="EW17" s="641">
        <v>0</v>
      </c>
      <c r="EX17" s="641"/>
      <c r="EY17" s="641"/>
      <c r="EZ17" s="641"/>
      <c r="FA17" s="213">
        <f t="shared" si="0"/>
        <v>11</v>
      </c>
      <c r="FB17" s="214">
        <f t="shared" si="1"/>
        <v>25</v>
      </c>
      <c r="FC17" s="214">
        <f t="shared" si="2"/>
        <v>14</v>
      </c>
      <c r="FD17" s="215">
        <f t="shared" si="3"/>
        <v>6</v>
      </c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</row>
    <row r="18" spans="1:170" ht="13.5" thickBot="1">
      <c r="A18" s="96">
        <v>15</v>
      </c>
      <c r="B18" s="99" t="s">
        <v>48</v>
      </c>
      <c r="C18" s="63">
        <v>4</v>
      </c>
      <c r="D18" s="63">
        <v>5</v>
      </c>
      <c r="E18" s="64">
        <v>4</v>
      </c>
      <c r="F18" s="64"/>
      <c r="G18" s="149">
        <v>4</v>
      </c>
      <c r="H18" s="151"/>
      <c r="I18" s="151"/>
      <c r="J18" s="151"/>
      <c r="K18" s="638"/>
      <c r="L18" s="638">
        <v>2</v>
      </c>
      <c r="M18" s="638">
        <v>3</v>
      </c>
      <c r="N18" s="641">
        <v>4</v>
      </c>
      <c r="O18" s="641">
        <v>3</v>
      </c>
      <c r="P18" s="641">
        <v>3</v>
      </c>
      <c r="Q18" s="641">
        <v>3</v>
      </c>
      <c r="R18" s="641"/>
      <c r="S18" s="63"/>
      <c r="T18" s="63"/>
      <c r="U18" s="63"/>
      <c r="V18" s="63"/>
      <c r="W18" s="63"/>
      <c r="X18" s="63"/>
      <c r="Y18" s="120"/>
      <c r="Z18" s="120"/>
      <c r="AA18" s="120"/>
      <c r="AB18" s="120"/>
      <c r="AC18" s="122"/>
      <c r="AD18" s="122"/>
      <c r="AE18" s="122"/>
      <c r="AF18" s="149"/>
      <c r="AG18" s="207"/>
      <c r="AH18" s="410">
        <v>0</v>
      </c>
      <c r="AI18" s="160"/>
      <c r="AJ18" s="408">
        <v>3</v>
      </c>
      <c r="AK18" s="408"/>
      <c r="AL18" s="408"/>
      <c r="AM18" s="408"/>
      <c r="AN18" s="151"/>
      <c r="AO18" s="641">
        <v>2</v>
      </c>
      <c r="AP18" s="641">
        <v>3</v>
      </c>
      <c r="AQ18" s="641"/>
      <c r="AR18" s="63"/>
      <c r="AS18" s="63"/>
      <c r="AT18" s="151"/>
      <c r="AU18" s="23"/>
      <c r="AV18" s="23"/>
      <c r="AW18" s="23"/>
      <c r="AX18" s="54"/>
      <c r="AY18" s="24"/>
      <c r="AZ18" s="24"/>
      <c r="BA18" s="24"/>
      <c r="BB18" s="24"/>
      <c r="BC18" s="410">
        <v>3</v>
      </c>
      <c r="BD18" s="63">
        <v>5</v>
      </c>
      <c r="BE18" s="151">
        <v>4</v>
      </c>
      <c r="BF18" s="149">
        <v>3</v>
      </c>
      <c r="BG18" s="149">
        <v>3</v>
      </c>
      <c r="BH18" s="149"/>
      <c r="BI18" s="151"/>
      <c r="BJ18" s="151"/>
      <c r="BK18" s="638">
        <v>3</v>
      </c>
      <c r="BL18" s="638">
        <v>3</v>
      </c>
      <c r="BM18" s="638">
        <v>3</v>
      </c>
      <c r="BN18" s="638"/>
      <c r="BO18" s="151"/>
      <c r="BP18" s="151"/>
      <c r="BQ18" s="154"/>
      <c r="BR18" s="207"/>
      <c r="BS18" s="418">
        <v>5</v>
      </c>
      <c r="BT18" s="188"/>
      <c r="BU18" s="188"/>
      <c r="BV18" s="190"/>
      <c r="BW18" s="149">
        <v>3</v>
      </c>
      <c r="BX18" s="149">
        <v>3</v>
      </c>
      <c r="BY18" s="149"/>
      <c r="BZ18" s="149"/>
      <c r="CA18" s="149"/>
      <c r="CB18" s="638">
        <v>3</v>
      </c>
      <c r="CC18" s="638">
        <v>3</v>
      </c>
      <c r="CD18" s="638">
        <v>3</v>
      </c>
      <c r="CE18" s="63">
        <v>2</v>
      </c>
      <c r="CF18" s="63">
        <v>5</v>
      </c>
      <c r="CG18" s="149">
        <v>3</v>
      </c>
      <c r="CH18" s="149">
        <v>2</v>
      </c>
      <c r="CI18" s="149"/>
      <c r="CJ18" s="638">
        <v>2</v>
      </c>
      <c r="CK18" s="638">
        <v>2</v>
      </c>
      <c r="CL18" s="638">
        <v>5</v>
      </c>
      <c r="CM18" s="638"/>
      <c r="CN18" s="64"/>
      <c r="CO18" s="64"/>
      <c r="CP18" s="64"/>
      <c r="CQ18" s="149"/>
      <c r="CR18" s="63">
        <v>3</v>
      </c>
      <c r="CS18" s="63">
        <v>3</v>
      </c>
      <c r="CT18" s="63"/>
      <c r="CU18" s="151">
        <v>3</v>
      </c>
      <c r="CV18" s="151">
        <v>3</v>
      </c>
      <c r="CW18" s="151">
        <v>2</v>
      </c>
      <c r="CX18" s="151">
        <v>4</v>
      </c>
      <c r="CY18" s="151">
        <v>3</v>
      </c>
      <c r="CZ18" s="151">
        <v>3</v>
      </c>
      <c r="DA18" s="641">
        <v>2</v>
      </c>
      <c r="DB18" s="641">
        <v>2</v>
      </c>
      <c r="DC18" s="641"/>
      <c r="DD18" s="641"/>
      <c r="DE18" s="641"/>
      <c r="DF18" s="641"/>
      <c r="DG18" s="522"/>
      <c r="DH18" s="522"/>
      <c r="DI18" s="522"/>
      <c r="DJ18" s="538"/>
      <c r="DK18" s="63"/>
      <c r="DL18" s="188"/>
      <c r="DM18" s="188"/>
      <c r="DN18" s="24"/>
      <c r="DO18" s="24"/>
      <c r="DP18" s="24"/>
      <c r="DQ18" s="418">
        <v>3</v>
      </c>
      <c r="DR18" s="188"/>
      <c r="DS18" s="151"/>
      <c r="DT18" s="151"/>
      <c r="DU18" s="149"/>
      <c r="DV18" s="638">
        <v>3</v>
      </c>
      <c r="DW18" s="638">
        <v>2</v>
      </c>
      <c r="DX18" s="638"/>
      <c r="DY18" s="638"/>
      <c r="DZ18" s="638"/>
      <c r="EA18" s="190"/>
      <c r="EB18" s="190"/>
      <c r="EC18" s="414"/>
      <c r="ED18" s="418">
        <v>0</v>
      </c>
      <c r="EE18" s="151">
        <v>2</v>
      </c>
      <c r="EF18" s="151"/>
      <c r="EG18" s="641">
        <v>0</v>
      </c>
      <c r="EH18" s="638"/>
      <c r="EI18" s="638"/>
      <c r="EJ18" s="190"/>
      <c r="EK18" s="190"/>
      <c r="EL18" s="193"/>
      <c r="EM18" s="193"/>
      <c r="EN18" s="193"/>
      <c r="EO18" s="193"/>
      <c r="EP18" s="190"/>
      <c r="EQ18" s="410">
        <v>0</v>
      </c>
      <c r="ER18" s="63"/>
      <c r="ES18" s="64"/>
      <c r="ET18" s="149">
        <v>5</v>
      </c>
      <c r="EU18" s="149">
        <v>4</v>
      </c>
      <c r="EV18" s="151"/>
      <c r="EW18" s="641">
        <v>0</v>
      </c>
      <c r="EX18" s="641"/>
      <c r="EY18" s="641"/>
      <c r="EZ18" s="641"/>
      <c r="FA18" s="213">
        <f t="shared" si="0"/>
        <v>6</v>
      </c>
      <c r="FB18" s="214">
        <f t="shared" si="1"/>
        <v>7</v>
      </c>
      <c r="FC18" s="214">
        <f t="shared" si="2"/>
        <v>26</v>
      </c>
      <c r="FD18" s="215">
        <f t="shared" si="3"/>
        <v>11</v>
      </c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</row>
    <row r="19" spans="1:170" ht="13.5" thickBot="1">
      <c r="A19" s="181">
        <v>16</v>
      </c>
      <c r="B19" s="99" t="s">
        <v>49</v>
      </c>
      <c r="C19" s="63">
        <v>5</v>
      </c>
      <c r="D19" s="63">
        <v>5</v>
      </c>
      <c r="E19" s="64">
        <v>5</v>
      </c>
      <c r="F19" s="64"/>
      <c r="G19" s="149">
        <v>4</v>
      </c>
      <c r="H19" s="151">
        <v>5</v>
      </c>
      <c r="I19" s="151"/>
      <c r="J19" s="151"/>
      <c r="K19" s="638"/>
      <c r="L19" s="638">
        <v>3</v>
      </c>
      <c r="M19" s="638">
        <v>4</v>
      </c>
      <c r="N19" s="641">
        <v>4</v>
      </c>
      <c r="O19" s="641">
        <v>3</v>
      </c>
      <c r="P19" s="641">
        <v>3</v>
      </c>
      <c r="Q19" s="641"/>
      <c r="R19" s="641"/>
      <c r="S19" s="63"/>
      <c r="T19" s="63"/>
      <c r="U19" s="63"/>
      <c r="V19" s="63"/>
      <c r="W19" s="63"/>
      <c r="X19" s="63"/>
      <c r="Y19" s="120"/>
      <c r="Z19" s="120"/>
      <c r="AA19" s="121"/>
      <c r="AB19" s="121"/>
      <c r="AC19" s="122"/>
      <c r="AD19" s="122"/>
      <c r="AE19" s="122"/>
      <c r="AF19" s="149"/>
      <c r="AG19" s="207"/>
      <c r="AH19" s="410">
        <v>0</v>
      </c>
      <c r="AI19" s="160"/>
      <c r="AJ19" s="408">
        <v>4</v>
      </c>
      <c r="AK19" s="408">
        <v>4</v>
      </c>
      <c r="AL19" s="408"/>
      <c r="AM19" s="408"/>
      <c r="AN19" s="151"/>
      <c r="AO19" s="641">
        <v>3</v>
      </c>
      <c r="AP19" s="641"/>
      <c r="AQ19" s="641"/>
      <c r="AR19" s="63"/>
      <c r="AS19" s="63"/>
      <c r="AT19" s="151"/>
      <c r="AU19" s="23"/>
      <c r="AV19" s="23"/>
      <c r="AW19" s="23"/>
      <c r="AX19" s="54"/>
      <c r="AY19" s="24"/>
      <c r="AZ19" s="24"/>
      <c r="BA19" s="24"/>
      <c r="BB19" s="24"/>
      <c r="BC19" s="410">
        <v>3</v>
      </c>
      <c r="BD19" s="63"/>
      <c r="BE19" s="151">
        <v>3</v>
      </c>
      <c r="BF19" s="149">
        <v>3</v>
      </c>
      <c r="BG19" s="149">
        <v>3</v>
      </c>
      <c r="BH19" s="149"/>
      <c r="BI19" s="151"/>
      <c r="BJ19" s="151"/>
      <c r="BK19" s="638">
        <v>3</v>
      </c>
      <c r="BL19" s="638">
        <v>3</v>
      </c>
      <c r="BM19" s="638"/>
      <c r="BN19" s="638"/>
      <c r="BO19" s="151"/>
      <c r="BP19" s="151"/>
      <c r="BQ19" s="154"/>
      <c r="BR19" s="207"/>
      <c r="BS19" s="418">
        <v>4</v>
      </c>
      <c r="BT19" s="188">
        <v>3</v>
      </c>
      <c r="BU19" s="188"/>
      <c r="BV19" s="190"/>
      <c r="BW19" s="149">
        <v>4</v>
      </c>
      <c r="BX19" s="149">
        <v>3</v>
      </c>
      <c r="BY19" s="149">
        <v>3</v>
      </c>
      <c r="BZ19" s="149">
        <v>2</v>
      </c>
      <c r="CA19" s="149"/>
      <c r="CB19" s="638">
        <v>3</v>
      </c>
      <c r="CC19" s="638"/>
      <c r="CD19" s="638"/>
      <c r="CE19" s="63">
        <v>3</v>
      </c>
      <c r="CF19" s="63">
        <v>4</v>
      </c>
      <c r="CG19" s="149">
        <v>3</v>
      </c>
      <c r="CH19" s="149">
        <v>4</v>
      </c>
      <c r="CI19" s="149"/>
      <c r="CJ19" s="638">
        <v>3</v>
      </c>
      <c r="CK19" s="638"/>
      <c r="CL19" s="638"/>
      <c r="CM19" s="638"/>
      <c r="CN19" s="64"/>
      <c r="CO19" s="64"/>
      <c r="CP19" s="64"/>
      <c r="CQ19" s="149"/>
      <c r="CR19" s="63">
        <v>3</v>
      </c>
      <c r="CS19" s="63"/>
      <c r="CT19" s="63"/>
      <c r="CU19" s="151">
        <v>5</v>
      </c>
      <c r="CV19" s="151">
        <v>5</v>
      </c>
      <c r="CW19" s="151">
        <v>4</v>
      </c>
      <c r="CX19" s="151">
        <v>5</v>
      </c>
      <c r="CY19" s="151">
        <v>4</v>
      </c>
      <c r="CZ19" s="151">
        <v>4</v>
      </c>
      <c r="DA19" s="641">
        <v>3</v>
      </c>
      <c r="DB19" s="641">
        <v>3</v>
      </c>
      <c r="DC19" s="641">
        <v>5</v>
      </c>
      <c r="DD19" s="641"/>
      <c r="DE19" s="641"/>
      <c r="DF19" s="641"/>
      <c r="DG19" s="522"/>
      <c r="DH19" s="522"/>
      <c r="DI19" s="522"/>
      <c r="DJ19" s="538"/>
      <c r="DK19" s="63"/>
      <c r="DL19" s="188"/>
      <c r="DM19" s="188"/>
      <c r="DN19" s="24"/>
      <c r="DO19" s="24"/>
      <c r="DP19" s="24"/>
      <c r="DQ19" s="418">
        <v>0</v>
      </c>
      <c r="DR19" s="188"/>
      <c r="DS19" s="151">
        <v>4</v>
      </c>
      <c r="DT19" s="151"/>
      <c r="DU19" s="149"/>
      <c r="DV19" s="638">
        <v>4</v>
      </c>
      <c r="DW19" s="638">
        <v>4</v>
      </c>
      <c r="DX19" s="638"/>
      <c r="DY19" s="638"/>
      <c r="DZ19" s="638"/>
      <c r="EA19" s="190"/>
      <c r="EB19" s="190"/>
      <c r="EC19" s="414"/>
      <c r="ED19" s="418">
        <v>0</v>
      </c>
      <c r="EE19" s="151">
        <v>2</v>
      </c>
      <c r="EF19" s="151"/>
      <c r="EG19" s="641">
        <v>0</v>
      </c>
      <c r="EH19" s="638"/>
      <c r="EI19" s="638"/>
      <c r="EJ19" s="190"/>
      <c r="EK19" s="190"/>
      <c r="EL19" s="190"/>
      <c r="EM19" s="190"/>
      <c r="EN19" s="190"/>
      <c r="EO19" s="190"/>
      <c r="EP19" s="190"/>
      <c r="EQ19" s="410">
        <v>0</v>
      </c>
      <c r="ER19" s="63"/>
      <c r="ES19" s="64"/>
      <c r="ET19" s="149">
        <v>4</v>
      </c>
      <c r="EU19" s="149"/>
      <c r="EV19" s="151"/>
      <c r="EW19" s="641">
        <v>0</v>
      </c>
      <c r="EX19" s="641"/>
      <c r="EY19" s="641"/>
      <c r="EZ19" s="641"/>
      <c r="FA19" s="213">
        <f t="shared" si="0"/>
        <v>8</v>
      </c>
      <c r="FB19" s="214">
        <f t="shared" si="1"/>
        <v>16</v>
      </c>
      <c r="FC19" s="214">
        <f t="shared" si="2"/>
        <v>20</v>
      </c>
      <c r="FD19" s="215">
        <f t="shared" si="3"/>
        <v>2</v>
      </c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</row>
    <row r="20" spans="1:170" ht="13.5" thickBot="1">
      <c r="A20" s="181">
        <v>17</v>
      </c>
      <c r="B20" s="99" t="s">
        <v>26</v>
      </c>
      <c r="C20" s="63">
        <v>4</v>
      </c>
      <c r="D20" s="63">
        <v>5</v>
      </c>
      <c r="E20" s="64">
        <v>4</v>
      </c>
      <c r="F20" s="64"/>
      <c r="G20" s="149">
        <v>3</v>
      </c>
      <c r="H20" s="151"/>
      <c r="I20" s="151"/>
      <c r="J20" s="151"/>
      <c r="K20" s="638"/>
      <c r="L20" s="638">
        <v>3</v>
      </c>
      <c r="M20" s="638">
        <v>3</v>
      </c>
      <c r="N20" s="641">
        <v>3</v>
      </c>
      <c r="O20" s="641">
        <v>2</v>
      </c>
      <c r="P20" s="641">
        <v>3</v>
      </c>
      <c r="Q20" s="641"/>
      <c r="R20" s="641"/>
      <c r="S20" s="63"/>
      <c r="T20" s="63"/>
      <c r="U20" s="63"/>
      <c r="V20" s="63"/>
      <c r="W20" s="63"/>
      <c r="X20" s="63"/>
      <c r="Y20" s="120"/>
      <c r="Z20" s="120"/>
      <c r="AA20" s="121"/>
      <c r="AB20" s="121"/>
      <c r="AC20" s="122"/>
      <c r="AD20" s="122"/>
      <c r="AE20" s="122"/>
      <c r="AF20" s="149"/>
      <c r="AG20" s="207"/>
      <c r="AH20" s="410">
        <v>0</v>
      </c>
      <c r="AI20" s="160"/>
      <c r="AJ20" s="408">
        <v>3</v>
      </c>
      <c r="AK20" s="408"/>
      <c r="AL20" s="408"/>
      <c r="AM20" s="408"/>
      <c r="AN20" s="151"/>
      <c r="AO20" s="641">
        <v>3</v>
      </c>
      <c r="AP20" s="641">
        <v>3</v>
      </c>
      <c r="AQ20" s="641"/>
      <c r="AR20" s="63"/>
      <c r="AS20" s="63"/>
      <c r="AT20" s="151"/>
      <c r="AU20" s="23"/>
      <c r="AV20" s="23"/>
      <c r="AW20" s="23"/>
      <c r="AX20" s="54"/>
      <c r="AY20" s="24"/>
      <c r="AZ20" s="24"/>
      <c r="BA20" s="24"/>
      <c r="BB20" s="24"/>
      <c r="BC20" s="410">
        <v>3</v>
      </c>
      <c r="BD20" s="63"/>
      <c r="BE20" s="151">
        <v>4</v>
      </c>
      <c r="BF20" s="149">
        <v>4</v>
      </c>
      <c r="BG20" s="149">
        <v>4</v>
      </c>
      <c r="BH20" s="149">
        <v>5</v>
      </c>
      <c r="BI20" s="151">
        <v>2</v>
      </c>
      <c r="BJ20" s="151"/>
      <c r="BK20" s="638">
        <v>0</v>
      </c>
      <c r="BL20" s="638"/>
      <c r="BM20" s="638"/>
      <c r="BN20" s="638"/>
      <c r="BO20" s="151"/>
      <c r="BP20" s="151"/>
      <c r="BQ20" s="154"/>
      <c r="BR20" s="207"/>
      <c r="BS20" s="418">
        <v>5</v>
      </c>
      <c r="BT20" s="188">
        <v>4</v>
      </c>
      <c r="BU20" s="188">
        <v>2</v>
      </c>
      <c r="BV20" s="190"/>
      <c r="BW20" s="149">
        <v>4</v>
      </c>
      <c r="BX20" s="149">
        <v>4</v>
      </c>
      <c r="BY20" s="149">
        <v>4</v>
      </c>
      <c r="BZ20" s="149">
        <v>5</v>
      </c>
      <c r="CA20" s="149">
        <v>5</v>
      </c>
      <c r="CB20" s="638">
        <v>4</v>
      </c>
      <c r="CC20" s="638">
        <v>4</v>
      </c>
      <c r="CD20" s="638"/>
      <c r="CE20" s="63">
        <v>5</v>
      </c>
      <c r="CF20" s="63">
        <v>4</v>
      </c>
      <c r="CG20" s="149"/>
      <c r="CH20" s="149"/>
      <c r="CI20" s="149"/>
      <c r="CJ20" s="638">
        <v>2</v>
      </c>
      <c r="CK20" s="638"/>
      <c r="CL20" s="638"/>
      <c r="CM20" s="638"/>
      <c r="CN20" s="64"/>
      <c r="CO20" s="64"/>
      <c r="CP20" s="64"/>
      <c r="CQ20" s="149"/>
      <c r="CR20" s="63">
        <v>3</v>
      </c>
      <c r="CS20" s="63"/>
      <c r="CT20" s="63"/>
      <c r="CU20" s="151">
        <v>4</v>
      </c>
      <c r="CV20" s="151">
        <v>4</v>
      </c>
      <c r="CW20" s="151">
        <v>2</v>
      </c>
      <c r="CX20" s="151">
        <v>3</v>
      </c>
      <c r="CY20" s="151">
        <v>4</v>
      </c>
      <c r="CZ20" s="151">
        <v>4</v>
      </c>
      <c r="DA20" s="641">
        <v>2</v>
      </c>
      <c r="DB20" s="641">
        <v>2</v>
      </c>
      <c r="DC20" s="641"/>
      <c r="DD20" s="641"/>
      <c r="DE20" s="641"/>
      <c r="DF20" s="641"/>
      <c r="DG20" s="522"/>
      <c r="DH20" s="522"/>
      <c r="DI20" s="522"/>
      <c r="DJ20" s="538"/>
      <c r="DK20" s="63"/>
      <c r="DL20" s="188"/>
      <c r="DM20" s="188"/>
      <c r="DN20" s="24"/>
      <c r="DO20" s="24"/>
      <c r="DP20" s="24"/>
      <c r="DQ20" s="418">
        <v>5</v>
      </c>
      <c r="DR20" s="188"/>
      <c r="DS20" s="151">
        <v>4</v>
      </c>
      <c r="DT20" s="151"/>
      <c r="DU20" s="149"/>
      <c r="DV20" s="638">
        <v>4</v>
      </c>
      <c r="DW20" s="638">
        <v>4</v>
      </c>
      <c r="DX20" s="638"/>
      <c r="DY20" s="638"/>
      <c r="DZ20" s="638"/>
      <c r="EA20" s="190"/>
      <c r="EB20" s="190"/>
      <c r="EC20" s="414"/>
      <c r="ED20" s="418">
        <v>0</v>
      </c>
      <c r="EE20" s="151">
        <v>3</v>
      </c>
      <c r="EF20" s="151"/>
      <c r="EG20" s="641">
        <v>0</v>
      </c>
      <c r="EH20" s="638"/>
      <c r="EI20" s="638"/>
      <c r="EJ20" s="190"/>
      <c r="EK20" s="190"/>
      <c r="EL20" s="190"/>
      <c r="EM20" s="190"/>
      <c r="EN20" s="190"/>
      <c r="EO20" s="190"/>
      <c r="EP20" s="190"/>
      <c r="EQ20" s="410">
        <v>5</v>
      </c>
      <c r="ER20" s="63">
        <v>5</v>
      </c>
      <c r="ES20" s="64"/>
      <c r="ET20" s="149">
        <v>3</v>
      </c>
      <c r="EU20" s="149"/>
      <c r="EV20" s="151"/>
      <c r="EW20" s="641">
        <v>0</v>
      </c>
      <c r="EX20" s="641"/>
      <c r="EY20" s="641"/>
      <c r="EZ20" s="641"/>
      <c r="FA20" s="213">
        <f t="shared" si="0"/>
        <v>9</v>
      </c>
      <c r="FB20" s="214">
        <f t="shared" si="1"/>
        <v>19</v>
      </c>
      <c r="FC20" s="214">
        <f t="shared" si="2"/>
        <v>13</v>
      </c>
      <c r="FD20" s="215">
        <f t="shared" si="3"/>
        <v>7</v>
      </c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</row>
    <row r="21" spans="1:170" ht="13.5" thickBot="1">
      <c r="A21" s="96">
        <v>18</v>
      </c>
      <c r="B21" s="99" t="s">
        <v>27</v>
      </c>
      <c r="C21" s="63">
        <v>0</v>
      </c>
      <c r="D21" s="63"/>
      <c r="E21" s="64"/>
      <c r="F21" s="64"/>
      <c r="G21" s="149"/>
      <c r="H21" s="151"/>
      <c r="I21" s="151"/>
      <c r="J21" s="151"/>
      <c r="K21" s="638"/>
      <c r="L21" s="638">
        <v>2</v>
      </c>
      <c r="M21" s="638">
        <v>3</v>
      </c>
      <c r="N21" s="641">
        <v>3</v>
      </c>
      <c r="O21" s="641">
        <v>3</v>
      </c>
      <c r="P21" s="641">
        <v>3</v>
      </c>
      <c r="Q21" s="641"/>
      <c r="R21" s="641"/>
      <c r="S21" s="63"/>
      <c r="T21" s="63"/>
      <c r="U21" s="63"/>
      <c r="V21" s="63"/>
      <c r="W21" s="63"/>
      <c r="X21" s="63"/>
      <c r="Y21" s="120"/>
      <c r="Z21" s="120"/>
      <c r="AA21" s="121"/>
      <c r="AB21" s="121"/>
      <c r="AC21" s="122"/>
      <c r="AD21" s="122"/>
      <c r="AE21" s="122"/>
      <c r="AF21" s="149"/>
      <c r="AG21" s="207"/>
      <c r="AH21" s="410">
        <v>0</v>
      </c>
      <c r="AI21" s="160"/>
      <c r="AJ21" s="408">
        <v>3</v>
      </c>
      <c r="AK21" s="408"/>
      <c r="AL21" s="408"/>
      <c r="AM21" s="408"/>
      <c r="AN21" s="151"/>
      <c r="AO21" s="641">
        <v>3</v>
      </c>
      <c r="AP21" s="641"/>
      <c r="AQ21" s="641"/>
      <c r="AR21" s="63"/>
      <c r="AS21" s="63"/>
      <c r="AT21" s="151"/>
      <c r="AU21" s="23"/>
      <c r="AV21" s="23"/>
      <c r="AW21" s="23"/>
      <c r="AX21" s="54"/>
      <c r="AY21" s="24"/>
      <c r="AZ21" s="24"/>
      <c r="BA21" s="24"/>
      <c r="BB21" s="24"/>
      <c r="BC21" s="410">
        <v>0</v>
      </c>
      <c r="BD21" s="63"/>
      <c r="BE21" s="151">
        <v>4</v>
      </c>
      <c r="BF21" s="149">
        <v>2</v>
      </c>
      <c r="BG21" s="149"/>
      <c r="BH21" s="149"/>
      <c r="BI21" s="151"/>
      <c r="BJ21" s="151"/>
      <c r="BK21" s="638">
        <v>0</v>
      </c>
      <c r="BL21" s="638"/>
      <c r="BM21" s="638"/>
      <c r="BN21" s="638"/>
      <c r="BO21" s="151"/>
      <c r="BP21" s="151"/>
      <c r="BQ21" s="154"/>
      <c r="BR21" s="207"/>
      <c r="BS21" s="418">
        <v>0</v>
      </c>
      <c r="BT21" s="188"/>
      <c r="BU21" s="188"/>
      <c r="BV21" s="190"/>
      <c r="BW21" s="149">
        <v>4</v>
      </c>
      <c r="BX21" s="149">
        <v>3</v>
      </c>
      <c r="BY21" s="149"/>
      <c r="BZ21" s="149"/>
      <c r="CA21" s="149"/>
      <c r="CB21" s="638">
        <v>4</v>
      </c>
      <c r="CC21" s="638"/>
      <c r="CD21" s="638"/>
      <c r="CE21" s="63"/>
      <c r="CF21" s="63"/>
      <c r="CG21" s="149"/>
      <c r="CH21" s="149"/>
      <c r="CI21" s="149"/>
      <c r="CJ21" s="638">
        <v>2</v>
      </c>
      <c r="CK21" s="638"/>
      <c r="CL21" s="638"/>
      <c r="CM21" s="638"/>
      <c r="CN21" s="64"/>
      <c r="CO21" s="64"/>
      <c r="CP21" s="64"/>
      <c r="CQ21" s="149"/>
      <c r="CR21" s="63">
        <v>3</v>
      </c>
      <c r="CS21" s="63">
        <v>4</v>
      </c>
      <c r="CT21" s="63"/>
      <c r="CU21" s="151">
        <v>3</v>
      </c>
      <c r="CV21" s="151">
        <v>4</v>
      </c>
      <c r="CW21" s="151">
        <v>4</v>
      </c>
      <c r="CX21" s="151">
        <v>4</v>
      </c>
      <c r="CY21" s="151">
        <v>4</v>
      </c>
      <c r="CZ21" s="151">
        <v>3</v>
      </c>
      <c r="DA21" s="641">
        <v>2</v>
      </c>
      <c r="DB21" s="641">
        <v>2</v>
      </c>
      <c r="DC21" s="641"/>
      <c r="DD21" s="641"/>
      <c r="DE21" s="641"/>
      <c r="DF21" s="641"/>
      <c r="DG21" s="522"/>
      <c r="DH21" s="522"/>
      <c r="DI21" s="522"/>
      <c r="DJ21" s="538"/>
      <c r="DK21" s="63"/>
      <c r="DL21" s="188"/>
      <c r="DM21" s="188"/>
      <c r="DN21" s="24"/>
      <c r="DO21" s="24"/>
      <c r="DP21" s="24"/>
      <c r="DQ21" s="418">
        <v>0</v>
      </c>
      <c r="DR21" s="188"/>
      <c r="DS21" s="151">
        <v>3</v>
      </c>
      <c r="DT21" s="151"/>
      <c r="DU21" s="149"/>
      <c r="DV21" s="638">
        <v>2</v>
      </c>
      <c r="DW21" s="638">
        <v>3</v>
      </c>
      <c r="DX21" s="638"/>
      <c r="DY21" s="638"/>
      <c r="DZ21" s="638"/>
      <c r="EA21" s="190"/>
      <c r="EB21" s="190"/>
      <c r="EC21" s="414"/>
      <c r="ED21" s="418">
        <v>0</v>
      </c>
      <c r="EE21" s="151">
        <v>3</v>
      </c>
      <c r="EF21" s="151"/>
      <c r="EG21" s="641">
        <v>0</v>
      </c>
      <c r="EH21" s="638"/>
      <c r="EI21" s="638"/>
      <c r="EJ21" s="190"/>
      <c r="EK21" s="190"/>
      <c r="EL21" s="190"/>
      <c r="EM21" s="190"/>
      <c r="EN21" s="190"/>
      <c r="EO21" s="190"/>
      <c r="EP21" s="190"/>
      <c r="EQ21" s="410">
        <v>5</v>
      </c>
      <c r="ER21" s="63"/>
      <c r="ES21" s="64"/>
      <c r="ET21" s="149"/>
      <c r="EU21" s="149"/>
      <c r="EV21" s="151"/>
      <c r="EW21" s="641">
        <v>0</v>
      </c>
      <c r="EX21" s="641"/>
      <c r="EY21" s="641"/>
      <c r="EZ21" s="641"/>
      <c r="FA21" s="213">
        <f t="shared" si="0"/>
        <v>1</v>
      </c>
      <c r="FB21" s="214">
        <f t="shared" si="1"/>
        <v>8</v>
      </c>
      <c r="FC21" s="214">
        <f t="shared" si="2"/>
        <v>13</v>
      </c>
      <c r="FD21" s="215">
        <f t="shared" si="3"/>
        <v>6</v>
      </c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</row>
    <row r="22" spans="1:170" ht="13.5" thickBot="1">
      <c r="A22" s="181">
        <v>19</v>
      </c>
      <c r="B22" s="99" t="s">
        <v>28</v>
      </c>
      <c r="C22" s="63">
        <v>5</v>
      </c>
      <c r="D22" s="63">
        <v>5</v>
      </c>
      <c r="E22" s="64">
        <v>5</v>
      </c>
      <c r="F22" s="64">
        <v>5</v>
      </c>
      <c r="G22" s="149">
        <v>5</v>
      </c>
      <c r="H22" s="151">
        <v>5</v>
      </c>
      <c r="I22" s="151"/>
      <c r="J22" s="151"/>
      <c r="K22" s="638"/>
      <c r="L22" s="638">
        <v>5</v>
      </c>
      <c r="M22" s="638">
        <v>4</v>
      </c>
      <c r="N22" s="641">
        <v>5</v>
      </c>
      <c r="O22" s="641">
        <v>5</v>
      </c>
      <c r="P22" s="641"/>
      <c r="Q22" s="641"/>
      <c r="R22" s="641"/>
      <c r="S22" s="63"/>
      <c r="T22" s="63"/>
      <c r="U22" s="63"/>
      <c r="V22" s="63"/>
      <c r="W22" s="63"/>
      <c r="X22" s="63"/>
      <c r="Y22" s="120"/>
      <c r="Z22" s="120"/>
      <c r="AA22" s="120"/>
      <c r="AB22" s="120"/>
      <c r="AC22" s="122"/>
      <c r="AD22" s="122"/>
      <c r="AE22" s="122"/>
      <c r="AF22" s="149"/>
      <c r="AG22" s="207"/>
      <c r="AH22" s="410">
        <v>5</v>
      </c>
      <c r="AI22" s="160"/>
      <c r="AJ22" s="408">
        <v>5</v>
      </c>
      <c r="AK22" s="408">
        <v>4</v>
      </c>
      <c r="AL22" s="408"/>
      <c r="AM22" s="408"/>
      <c r="AN22" s="151"/>
      <c r="AO22" s="641">
        <v>4</v>
      </c>
      <c r="AP22" s="641"/>
      <c r="AQ22" s="641"/>
      <c r="AR22" s="63"/>
      <c r="AS22" s="63"/>
      <c r="AT22" s="151"/>
      <c r="AU22" s="23"/>
      <c r="AV22" s="23"/>
      <c r="AW22" s="23"/>
      <c r="AX22" s="54"/>
      <c r="AY22" s="24"/>
      <c r="AZ22" s="24"/>
      <c r="BA22" s="24"/>
      <c r="BB22" s="24"/>
      <c r="BC22" s="410">
        <v>5</v>
      </c>
      <c r="BD22" s="63"/>
      <c r="BE22" s="151">
        <v>5</v>
      </c>
      <c r="BF22" s="149">
        <v>5</v>
      </c>
      <c r="BG22" s="149">
        <v>5</v>
      </c>
      <c r="BH22" s="149">
        <v>5</v>
      </c>
      <c r="BI22" s="151"/>
      <c r="BJ22" s="151"/>
      <c r="BK22" s="638">
        <v>5</v>
      </c>
      <c r="BL22" s="638">
        <v>5</v>
      </c>
      <c r="BM22" s="638">
        <v>5</v>
      </c>
      <c r="BN22" s="638"/>
      <c r="BO22" s="151"/>
      <c r="BP22" s="151"/>
      <c r="BQ22" s="154"/>
      <c r="BR22" s="207"/>
      <c r="BS22" s="418">
        <v>5</v>
      </c>
      <c r="BT22" s="188">
        <v>5</v>
      </c>
      <c r="BU22" s="188"/>
      <c r="BV22" s="190"/>
      <c r="BW22" s="149">
        <v>5</v>
      </c>
      <c r="BX22" s="149">
        <v>5</v>
      </c>
      <c r="BY22" s="149">
        <v>5</v>
      </c>
      <c r="BZ22" s="149">
        <v>5</v>
      </c>
      <c r="CA22" s="149"/>
      <c r="CB22" s="638">
        <v>5</v>
      </c>
      <c r="CC22" s="638">
        <v>5</v>
      </c>
      <c r="CD22" s="638"/>
      <c r="CE22" s="63">
        <v>5</v>
      </c>
      <c r="CF22" s="63"/>
      <c r="CG22" s="149">
        <v>3</v>
      </c>
      <c r="CH22" s="149"/>
      <c r="CI22" s="149"/>
      <c r="CJ22" s="638">
        <v>2</v>
      </c>
      <c r="CK22" s="638"/>
      <c r="CL22" s="638"/>
      <c r="CM22" s="638"/>
      <c r="CN22" s="64"/>
      <c r="CO22" s="64"/>
      <c r="CP22" s="64"/>
      <c r="CQ22" s="149"/>
      <c r="CR22" s="63">
        <v>5</v>
      </c>
      <c r="CS22" s="63"/>
      <c r="CT22" s="63"/>
      <c r="CU22" s="151">
        <v>2</v>
      </c>
      <c r="CV22" s="151">
        <v>2</v>
      </c>
      <c r="CW22" s="151">
        <v>3</v>
      </c>
      <c r="CX22" s="151">
        <v>5</v>
      </c>
      <c r="CY22" s="151">
        <v>4</v>
      </c>
      <c r="CZ22" s="151">
        <v>5</v>
      </c>
      <c r="DA22" s="641">
        <v>5</v>
      </c>
      <c r="DB22" s="641">
        <v>4</v>
      </c>
      <c r="DC22" s="641">
        <v>3</v>
      </c>
      <c r="DD22" s="641"/>
      <c r="DE22" s="641"/>
      <c r="DF22" s="641"/>
      <c r="DG22" s="522"/>
      <c r="DH22" s="522"/>
      <c r="DI22" s="522"/>
      <c r="DJ22" s="538"/>
      <c r="DK22" s="63"/>
      <c r="DL22" s="188"/>
      <c r="DM22" s="188"/>
      <c r="DN22" s="24"/>
      <c r="DO22" s="24"/>
      <c r="DP22" s="24"/>
      <c r="DQ22" s="418">
        <v>0</v>
      </c>
      <c r="DR22" s="188"/>
      <c r="DS22" s="151">
        <v>5</v>
      </c>
      <c r="DT22" s="151">
        <v>5</v>
      </c>
      <c r="DU22" s="149"/>
      <c r="DV22" s="638">
        <v>4</v>
      </c>
      <c r="DW22" s="638">
        <v>4</v>
      </c>
      <c r="DX22" s="638"/>
      <c r="DY22" s="638"/>
      <c r="DZ22" s="638"/>
      <c r="EA22" s="190"/>
      <c r="EB22" s="190"/>
      <c r="EC22" s="414"/>
      <c r="ED22" s="418">
        <v>0</v>
      </c>
      <c r="EE22" s="151">
        <v>4</v>
      </c>
      <c r="EF22" s="151"/>
      <c r="EG22" s="641">
        <v>0</v>
      </c>
      <c r="EH22" s="638"/>
      <c r="EI22" s="638"/>
      <c r="EJ22" s="190"/>
      <c r="EK22" s="190"/>
      <c r="EL22" s="190"/>
      <c r="EM22" s="190"/>
      <c r="EN22" s="190"/>
      <c r="EO22" s="190"/>
      <c r="EP22" s="190"/>
      <c r="EQ22" s="410">
        <v>0</v>
      </c>
      <c r="ER22" s="63"/>
      <c r="ES22" s="64"/>
      <c r="ET22" s="149">
        <v>5</v>
      </c>
      <c r="EU22" s="149">
        <v>5</v>
      </c>
      <c r="EV22" s="151"/>
      <c r="EW22" s="641">
        <v>0</v>
      </c>
      <c r="EX22" s="641"/>
      <c r="EY22" s="641"/>
      <c r="EZ22" s="641"/>
      <c r="FA22" s="213">
        <f t="shared" si="0"/>
        <v>36</v>
      </c>
      <c r="FB22" s="214">
        <f t="shared" si="1"/>
        <v>8</v>
      </c>
      <c r="FC22" s="214">
        <f t="shared" si="2"/>
        <v>3</v>
      </c>
      <c r="FD22" s="215">
        <f t="shared" si="3"/>
        <v>3</v>
      </c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</row>
    <row r="23" spans="1:170" ht="13.5" thickBot="1">
      <c r="A23" s="181">
        <v>20</v>
      </c>
      <c r="B23" s="99" t="s">
        <v>50</v>
      </c>
      <c r="C23" s="63">
        <v>5</v>
      </c>
      <c r="D23" s="63">
        <v>5</v>
      </c>
      <c r="E23" s="64">
        <v>5</v>
      </c>
      <c r="F23" s="64"/>
      <c r="G23" s="149">
        <v>5</v>
      </c>
      <c r="H23" s="151">
        <v>5</v>
      </c>
      <c r="I23" s="151"/>
      <c r="J23" s="151"/>
      <c r="K23" s="638"/>
      <c r="L23" s="638">
        <v>5</v>
      </c>
      <c r="M23" s="638">
        <v>5</v>
      </c>
      <c r="N23" s="641">
        <v>4</v>
      </c>
      <c r="O23" s="641">
        <v>4</v>
      </c>
      <c r="P23" s="641">
        <v>4</v>
      </c>
      <c r="Q23" s="641"/>
      <c r="R23" s="641"/>
      <c r="S23" s="63"/>
      <c r="T23" s="63"/>
      <c r="U23" s="63"/>
      <c r="V23" s="63"/>
      <c r="W23" s="63"/>
      <c r="X23" s="63"/>
      <c r="Y23" s="120"/>
      <c r="Z23" s="120"/>
      <c r="AA23" s="121"/>
      <c r="AB23" s="121"/>
      <c r="AC23" s="122"/>
      <c r="AD23" s="122"/>
      <c r="AE23" s="122"/>
      <c r="AF23" s="149"/>
      <c r="AG23" s="207"/>
      <c r="AH23" s="410">
        <v>0</v>
      </c>
      <c r="AI23" s="160"/>
      <c r="AJ23" s="408">
        <v>5</v>
      </c>
      <c r="AK23" s="408">
        <v>4</v>
      </c>
      <c r="AL23" s="408">
        <v>4</v>
      </c>
      <c r="AM23" s="408">
        <v>4</v>
      </c>
      <c r="AN23" s="151"/>
      <c r="AO23" s="641">
        <v>3</v>
      </c>
      <c r="AP23" s="641"/>
      <c r="AQ23" s="641"/>
      <c r="AR23" s="63"/>
      <c r="AS23" s="63"/>
      <c r="AT23" s="151"/>
      <c r="AU23" s="23"/>
      <c r="AV23" s="23"/>
      <c r="AW23" s="23"/>
      <c r="AX23" s="54"/>
      <c r="AY23" s="24"/>
      <c r="AZ23" s="24"/>
      <c r="BA23" s="24"/>
      <c r="BB23" s="24"/>
      <c r="BC23" s="410">
        <v>0</v>
      </c>
      <c r="BD23" s="63"/>
      <c r="BE23" s="151">
        <v>4</v>
      </c>
      <c r="BF23" s="149">
        <v>4</v>
      </c>
      <c r="BG23" s="149">
        <v>5</v>
      </c>
      <c r="BH23" s="149"/>
      <c r="BI23" s="151"/>
      <c r="BJ23" s="151"/>
      <c r="BK23" s="638">
        <v>4</v>
      </c>
      <c r="BL23" s="638">
        <v>4</v>
      </c>
      <c r="BM23" s="638">
        <v>5</v>
      </c>
      <c r="BN23" s="638"/>
      <c r="BO23" s="151"/>
      <c r="BP23" s="151"/>
      <c r="BQ23" s="154"/>
      <c r="BR23" s="207"/>
      <c r="BS23" s="418">
        <v>4</v>
      </c>
      <c r="BT23" s="188">
        <v>5</v>
      </c>
      <c r="BU23" s="188"/>
      <c r="BV23" s="190"/>
      <c r="BW23" s="149">
        <v>5</v>
      </c>
      <c r="BX23" s="149">
        <v>5</v>
      </c>
      <c r="BY23" s="149">
        <v>4</v>
      </c>
      <c r="BZ23" s="149">
        <v>5</v>
      </c>
      <c r="CA23" s="149"/>
      <c r="CB23" s="638">
        <v>4</v>
      </c>
      <c r="CC23" s="638">
        <v>5</v>
      </c>
      <c r="CD23" s="638"/>
      <c r="CE23" s="63"/>
      <c r="CF23" s="63"/>
      <c r="CG23" s="149">
        <v>4</v>
      </c>
      <c r="CH23" s="149"/>
      <c r="CI23" s="149"/>
      <c r="CJ23" s="638">
        <v>5</v>
      </c>
      <c r="CK23" s="638">
        <v>3</v>
      </c>
      <c r="CL23" s="638">
        <v>5</v>
      </c>
      <c r="CM23" s="638"/>
      <c r="CN23" s="64"/>
      <c r="CO23" s="64"/>
      <c r="CP23" s="64"/>
      <c r="CQ23" s="149"/>
      <c r="CR23" s="63">
        <v>3</v>
      </c>
      <c r="CS23" s="63"/>
      <c r="CT23" s="63"/>
      <c r="CU23" s="151">
        <v>2</v>
      </c>
      <c r="CV23" s="151">
        <v>4</v>
      </c>
      <c r="CW23" s="151">
        <v>4</v>
      </c>
      <c r="CX23" s="151">
        <v>3</v>
      </c>
      <c r="CY23" s="151">
        <v>4</v>
      </c>
      <c r="CZ23" s="151">
        <v>3</v>
      </c>
      <c r="DA23" s="641">
        <v>3</v>
      </c>
      <c r="DB23" s="641">
        <v>5</v>
      </c>
      <c r="DC23" s="641">
        <v>5</v>
      </c>
      <c r="DD23" s="641">
        <v>3</v>
      </c>
      <c r="DE23" s="641">
        <v>4</v>
      </c>
      <c r="DF23" s="641"/>
      <c r="DG23" s="522"/>
      <c r="DH23" s="522"/>
      <c r="DI23" s="522"/>
      <c r="DJ23" s="538"/>
      <c r="DK23" s="63"/>
      <c r="DL23" s="188"/>
      <c r="DM23" s="188"/>
      <c r="DN23" s="24"/>
      <c r="DO23" s="24"/>
      <c r="DP23" s="24"/>
      <c r="DQ23" s="418">
        <v>5</v>
      </c>
      <c r="DR23" s="188">
        <v>3</v>
      </c>
      <c r="DS23" s="151">
        <v>4</v>
      </c>
      <c r="DT23" s="151"/>
      <c r="DU23" s="149"/>
      <c r="DV23" s="638">
        <v>4</v>
      </c>
      <c r="DW23" s="638">
        <v>4</v>
      </c>
      <c r="DX23" s="638"/>
      <c r="DY23" s="638"/>
      <c r="DZ23" s="638"/>
      <c r="EA23" s="190"/>
      <c r="EB23" s="190"/>
      <c r="EC23" s="414"/>
      <c r="ED23" s="418">
        <v>0</v>
      </c>
      <c r="EE23" s="151">
        <v>5</v>
      </c>
      <c r="EF23" s="151"/>
      <c r="EG23" s="641">
        <v>5</v>
      </c>
      <c r="EH23" s="638"/>
      <c r="EI23" s="638"/>
      <c r="EJ23" s="190"/>
      <c r="EK23" s="190"/>
      <c r="EL23" s="190"/>
      <c r="EM23" s="190"/>
      <c r="EN23" s="190"/>
      <c r="EO23" s="190"/>
      <c r="EP23" s="190"/>
      <c r="EQ23" s="410">
        <v>0</v>
      </c>
      <c r="ER23" s="63"/>
      <c r="ES23" s="64"/>
      <c r="ET23" s="149">
        <v>5</v>
      </c>
      <c r="EU23" s="149"/>
      <c r="EV23" s="151"/>
      <c r="EW23" s="641">
        <v>5</v>
      </c>
      <c r="EX23" s="641">
        <v>5</v>
      </c>
      <c r="EY23" s="641"/>
      <c r="EZ23" s="641"/>
      <c r="FA23" s="213">
        <f t="shared" si="0"/>
        <v>24</v>
      </c>
      <c r="FB23" s="214">
        <f t="shared" si="1"/>
        <v>21</v>
      </c>
      <c r="FC23" s="214">
        <f t="shared" si="2"/>
        <v>8</v>
      </c>
      <c r="FD23" s="215">
        <f t="shared" si="3"/>
        <v>1</v>
      </c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</row>
    <row r="24" spans="1:173" ht="15.75" thickBot="1">
      <c r="A24" s="181">
        <v>21</v>
      </c>
      <c r="B24" s="99" t="s">
        <v>29</v>
      </c>
      <c r="C24" s="63">
        <v>5</v>
      </c>
      <c r="D24" s="63">
        <v>5</v>
      </c>
      <c r="E24" s="64">
        <v>5</v>
      </c>
      <c r="F24" s="64"/>
      <c r="G24" s="149">
        <v>5</v>
      </c>
      <c r="H24" s="151">
        <v>5</v>
      </c>
      <c r="I24" s="151"/>
      <c r="J24" s="151"/>
      <c r="K24" s="638"/>
      <c r="L24" s="638">
        <v>4</v>
      </c>
      <c r="M24" s="638">
        <v>4</v>
      </c>
      <c r="N24" s="641">
        <v>4</v>
      </c>
      <c r="O24" s="641">
        <v>4</v>
      </c>
      <c r="P24" s="641">
        <v>4</v>
      </c>
      <c r="Q24" s="641"/>
      <c r="R24" s="641"/>
      <c r="S24" s="63"/>
      <c r="T24" s="63"/>
      <c r="U24" s="63"/>
      <c r="V24" s="63"/>
      <c r="W24" s="63"/>
      <c r="X24" s="63"/>
      <c r="Y24" s="120"/>
      <c r="Z24" s="120"/>
      <c r="AA24" s="120"/>
      <c r="AB24" s="120"/>
      <c r="AC24" s="122"/>
      <c r="AD24" s="122"/>
      <c r="AE24" s="122"/>
      <c r="AF24" s="149"/>
      <c r="AG24" s="207"/>
      <c r="AH24" s="410">
        <v>0</v>
      </c>
      <c r="AI24" s="160"/>
      <c r="AJ24" s="408">
        <v>4</v>
      </c>
      <c r="AK24" s="408">
        <v>4</v>
      </c>
      <c r="AL24" s="408"/>
      <c r="AM24" s="408"/>
      <c r="AN24" s="151"/>
      <c r="AO24" s="641">
        <v>4</v>
      </c>
      <c r="AP24" s="641"/>
      <c r="AQ24" s="641"/>
      <c r="AR24" s="63"/>
      <c r="AS24" s="63"/>
      <c r="AT24" s="151"/>
      <c r="AU24" s="23"/>
      <c r="AV24" s="23"/>
      <c r="AW24" s="23"/>
      <c r="AX24" s="24"/>
      <c r="AY24" s="24"/>
      <c r="AZ24" s="24"/>
      <c r="BA24" s="24"/>
      <c r="BB24" s="24"/>
      <c r="BC24" s="410">
        <v>4</v>
      </c>
      <c r="BD24" s="161"/>
      <c r="BE24" s="156">
        <v>4</v>
      </c>
      <c r="BF24" s="156">
        <v>4</v>
      </c>
      <c r="BG24" s="156">
        <v>4</v>
      </c>
      <c r="BH24" s="156"/>
      <c r="BI24" s="151"/>
      <c r="BJ24" s="151"/>
      <c r="BK24" s="638">
        <v>4</v>
      </c>
      <c r="BL24" s="638">
        <v>4</v>
      </c>
      <c r="BM24" s="638">
        <v>4</v>
      </c>
      <c r="BN24" s="638"/>
      <c r="BO24" s="151"/>
      <c r="BP24" s="151"/>
      <c r="BQ24" s="154"/>
      <c r="BR24" s="207"/>
      <c r="BS24" s="418">
        <v>5</v>
      </c>
      <c r="BT24" s="188">
        <v>5</v>
      </c>
      <c r="BU24" s="188"/>
      <c r="BV24" s="190"/>
      <c r="BW24" s="149">
        <v>4</v>
      </c>
      <c r="BX24" s="149">
        <v>4</v>
      </c>
      <c r="BY24" s="149">
        <v>5</v>
      </c>
      <c r="BZ24" s="149"/>
      <c r="CA24" s="149"/>
      <c r="CB24" s="638">
        <v>5</v>
      </c>
      <c r="CC24" s="638"/>
      <c r="CD24" s="638"/>
      <c r="CE24" s="63">
        <v>3</v>
      </c>
      <c r="CF24" s="63">
        <v>5</v>
      </c>
      <c r="CG24" s="149">
        <v>3</v>
      </c>
      <c r="CH24" s="149">
        <v>3</v>
      </c>
      <c r="CI24" s="149"/>
      <c r="CJ24" s="638">
        <v>3</v>
      </c>
      <c r="CK24" s="638">
        <v>5</v>
      </c>
      <c r="CL24" s="638"/>
      <c r="CM24" s="638"/>
      <c r="CN24" s="64"/>
      <c r="CO24" s="64"/>
      <c r="CP24" s="64"/>
      <c r="CQ24" s="149"/>
      <c r="CR24" s="63">
        <v>5</v>
      </c>
      <c r="CS24" s="63"/>
      <c r="CT24" s="63"/>
      <c r="CU24" s="151">
        <v>4</v>
      </c>
      <c r="CV24" s="151">
        <v>4</v>
      </c>
      <c r="CW24" s="151">
        <v>3</v>
      </c>
      <c r="CX24" s="151">
        <v>4</v>
      </c>
      <c r="CY24" s="151">
        <v>4</v>
      </c>
      <c r="CZ24" s="151">
        <v>3</v>
      </c>
      <c r="DA24" s="641">
        <v>3</v>
      </c>
      <c r="DB24" s="641">
        <v>4</v>
      </c>
      <c r="DC24" s="641">
        <v>3</v>
      </c>
      <c r="DD24" s="641"/>
      <c r="DE24" s="641"/>
      <c r="DF24" s="641"/>
      <c r="DG24" s="522"/>
      <c r="DH24" s="522"/>
      <c r="DI24" s="522"/>
      <c r="DJ24" s="538"/>
      <c r="DK24" s="63"/>
      <c r="DL24" s="188"/>
      <c r="DM24" s="188"/>
      <c r="DN24" s="24"/>
      <c r="DO24" s="24"/>
      <c r="DP24" s="24"/>
      <c r="DQ24" s="418">
        <v>0</v>
      </c>
      <c r="DR24" s="188"/>
      <c r="DS24" s="151">
        <v>3</v>
      </c>
      <c r="DT24" s="151">
        <v>4</v>
      </c>
      <c r="DU24" s="149"/>
      <c r="DV24" s="638">
        <v>3</v>
      </c>
      <c r="DW24" s="638">
        <v>4</v>
      </c>
      <c r="DX24" s="638">
        <v>4</v>
      </c>
      <c r="DY24" s="638"/>
      <c r="DZ24" s="638"/>
      <c r="EA24" s="190"/>
      <c r="EB24" s="190"/>
      <c r="EC24" s="414"/>
      <c r="ED24" s="418">
        <v>0</v>
      </c>
      <c r="EE24" s="151"/>
      <c r="EF24" s="151"/>
      <c r="EG24" s="641">
        <v>4</v>
      </c>
      <c r="EH24" s="638"/>
      <c r="EI24" s="638"/>
      <c r="EJ24" s="190"/>
      <c r="EK24" s="190"/>
      <c r="EL24" s="190"/>
      <c r="EM24" s="190"/>
      <c r="EN24" s="190"/>
      <c r="EO24" s="190"/>
      <c r="EP24" s="190"/>
      <c r="EQ24" s="410">
        <v>5</v>
      </c>
      <c r="ER24" s="63">
        <v>4</v>
      </c>
      <c r="ES24" s="64"/>
      <c r="ET24" s="149">
        <v>5</v>
      </c>
      <c r="EU24" s="149">
        <v>5</v>
      </c>
      <c r="EV24" s="151"/>
      <c r="EW24" s="641">
        <v>5</v>
      </c>
      <c r="EX24" s="641"/>
      <c r="EY24" s="641"/>
      <c r="EZ24" s="641"/>
      <c r="FA24" s="213">
        <f t="shared" si="0"/>
        <v>16</v>
      </c>
      <c r="FB24" s="214">
        <f t="shared" si="1"/>
        <v>27</v>
      </c>
      <c r="FC24" s="214">
        <f t="shared" si="2"/>
        <v>10</v>
      </c>
      <c r="FD24" s="215">
        <f t="shared" si="3"/>
        <v>0</v>
      </c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Q24" s="268"/>
    </row>
    <row r="25" spans="1:170" ht="13.5" thickBot="1">
      <c r="A25" s="96">
        <v>22</v>
      </c>
      <c r="B25" s="99" t="s">
        <v>30</v>
      </c>
      <c r="C25" s="63">
        <v>5</v>
      </c>
      <c r="D25" s="63">
        <v>5</v>
      </c>
      <c r="E25" s="64"/>
      <c r="F25" s="64"/>
      <c r="G25" s="149">
        <v>4</v>
      </c>
      <c r="H25" s="151">
        <v>4</v>
      </c>
      <c r="I25" s="151">
        <v>5</v>
      </c>
      <c r="J25" s="151"/>
      <c r="K25" s="638"/>
      <c r="L25" s="638">
        <v>5</v>
      </c>
      <c r="M25" s="638">
        <v>4</v>
      </c>
      <c r="N25" s="641">
        <v>4</v>
      </c>
      <c r="O25" s="641">
        <v>4</v>
      </c>
      <c r="P25" s="641"/>
      <c r="Q25" s="641"/>
      <c r="R25" s="641"/>
      <c r="S25" s="63"/>
      <c r="T25" s="63"/>
      <c r="U25" s="63"/>
      <c r="V25" s="63"/>
      <c r="W25" s="63"/>
      <c r="X25" s="63"/>
      <c r="Y25" s="120"/>
      <c r="Z25" s="120"/>
      <c r="AA25" s="120"/>
      <c r="AB25" s="120"/>
      <c r="AC25" s="120"/>
      <c r="AD25" s="120"/>
      <c r="AE25" s="120"/>
      <c r="AF25" s="151"/>
      <c r="AG25" s="207"/>
      <c r="AH25" s="410">
        <v>0</v>
      </c>
      <c r="AI25" s="63"/>
      <c r="AJ25" s="151">
        <v>4</v>
      </c>
      <c r="AK25" s="151">
        <v>4</v>
      </c>
      <c r="AL25" s="151"/>
      <c r="AM25" s="151"/>
      <c r="AN25" s="151"/>
      <c r="AO25" s="641">
        <v>3</v>
      </c>
      <c r="AP25" s="641"/>
      <c r="AQ25" s="641"/>
      <c r="AR25" s="63"/>
      <c r="AS25" s="63"/>
      <c r="AT25" s="151"/>
      <c r="AU25" s="23"/>
      <c r="AV25" s="23"/>
      <c r="AW25" s="23"/>
      <c r="AX25" s="23"/>
      <c r="AY25" s="23"/>
      <c r="AZ25" s="23"/>
      <c r="BA25" s="23"/>
      <c r="BB25" s="23"/>
      <c r="BC25" s="410">
        <v>4</v>
      </c>
      <c r="BD25" s="63"/>
      <c r="BE25" s="151">
        <v>4</v>
      </c>
      <c r="BF25" s="151">
        <v>4</v>
      </c>
      <c r="BG25" s="151"/>
      <c r="BH25" s="151"/>
      <c r="BI25" s="151"/>
      <c r="BJ25" s="151"/>
      <c r="BK25" s="641">
        <v>3</v>
      </c>
      <c r="BL25" s="641"/>
      <c r="BM25" s="641"/>
      <c r="BN25" s="641"/>
      <c r="BO25" s="151"/>
      <c r="BP25" s="151"/>
      <c r="BQ25" s="154"/>
      <c r="BR25" s="207"/>
      <c r="BS25" s="418">
        <v>5</v>
      </c>
      <c r="BT25" s="188"/>
      <c r="BU25" s="188"/>
      <c r="BV25" s="188"/>
      <c r="BW25" s="151">
        <v>5</v>
      </c>
      <c r="BX25" s="151">
        <v>4</v>
      </c>
      <c r="BY25" s="151"/>
      <c r="BZ25" s="151"/>
      <c r="CA25" s="151"/>
      <c r="CB25" s="638">
        <v>4</v>
      </c>
      <c r="CC25" s="638"/>
      <c r="CD25" s="638"/>
      <c r="CE25" s="63">
        <v>5</v>
      </c>
      <c r="CF25" s="63"/>
      <c r="CG25" s="151"/>
      <c r="CH25" s="151"/>
      <c r="CI25" s="151"/>
      <c r="CJ25" s="641">
        <v>0</v>
      </c>
      <c r="CK25" s="641"/>
      <c r="CL25" s="638"/>
      <c r="CM25" s="641"/>
      <c r="CN25" s="63"/>
      <c r="CO25" s="63"/>
      <c r="CP25" s="63"/>
      <c r="CQ25" s="151"/>
      <c r="CR25" s="63">
        <v>0</v>
      </c>
      <c r="CS25" s="63"/>
      <c r="CT25" s="63"/>
      <c r="CU25" s="151">
        <v>4</v>
      </c>
      <c r="CV25" s="151">
        <v>2</v>
      </c>
      <c r="CW25" s="151">
        <v>2</v>
      </c>
      <c r="CX25" s="151">
        <v>3</v>
      </c>
      <c r="CY25" s="151">
        <v>2</v>
      </c>
      <c r="CZ25" s="151">
        <v>4</v>
      </c>
      <c r="DA25" s="641">
        <v>2</v>
      </c>
      <c r="DB25" s="641">
        <v>4</v>
      </c>
      <c r="DC25" s="641">
        <v>2</v>
      </c>
      <c r="DD25" s="641">
        <v>2</v>
      </c>
      <c r="DE25" s="641"/>
      <c r="DF25" s="641"/>
      <c r="DG25" s="522"/>
      <c r="DH25" s="522"/>
      <c r="DI25" s="522"/>
      <c r="DJ25" s="538"/>
      <c r="DK25" s="63"/>
      <c r="DL25" s="188"/>
      <c r="DM25" s="188"/>
      <c r="DN25" s="23"/>
      <c r="DO25" s="23"/>
      <c r="DP25" s="23"/>
      <c r="DQ25" s="418">
        <v>4</v>
      </c>
      <c r="DR25" s="188"/>
      <c r="DS25" s="151"/>
      <c r="DT25" s="151"/>
      <c r="DU25" s="151"/>
      <c r="DV25" s="641">
        <v>4</v>
      </c>
      <c r="DW25" s="641">
        <v>2</v>
      </c>
      <c r="DX25" s="641"/>
      <c r="DY25" s="641"/>
      <c r="DZ25" s="641"/>
      <c r="EA25" s="188"/>
      <c r="EB25" s="188"/>
      <c r="EC25" s="414"/>
      <c r="ED25" s="418">
        <v>0</v>
      </c>
      <c r="EE25" s="151"/>
      <c r="EF25" s="151"/>
      <c r="EG25" s="641">
        <v>0</v>
      </c>
      <c r="EH25" s="641"/>
      <c r="EI25" s="641"/>
      <c r="EJ25" s="188"/>
      <c r="EK25" s="188"/>
      <c r="EL25" s="188"/>
      <c r="EM25" s="188"/>
      <c r="EN25" s="188"/>
      <c r="EO25" s="188"/>
      <c r="EP25" s="190"/>
      <c r="EQ25" s="410">
        <v>0</v>
      </c>
      <c r="ER25" s="63"/>
      <c r="ES25" s="63"/>
      <c r="ET25" s="151"/>
      <c r="EU25" s="151"/>
      <c r="EV25" s="151"/>
      <c r="EW25" s="641">
        <v>4</v>
      </c>
      <c r="EX25" s="641"/>
      <c r="EY25" s="641"/>
      <c r="EZ25" s="641"/>
      <c r="FA25" s="213">
        <f t="shared" si="0"/>
        <v>7</v>
      </c>
      <c r="FB25" s="214">
        <f t="shared" si="1"/>
        <v>18</v>
      </c>
      <c r="FC25" s="214">
        <f t="shared" si="2"/>
        <v>3</v>
      </c>
      <c r="FD25" s="215">
        <f t="shared" si="3"/>
        <v>7</v>
      </c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</row>
    <row r="26" spans="1:170" ht="13.5" thickBot="1">
      <c r="A26" s="96">
        <v>23</v>
      </c>
      <c r="B26" s="99" t="s">
        <v>31</v>
      </c>
      <c r="C26" s="63">
        <v>4</v>
      </c>
      <c r="D26" s="63">
        <v>4</v>
      </c>
      <c r="E26" s="64"/>
      <c r="F26" s="64"/>
      <c r="G26" s="149">
        <v>4</v>
      </c>
      <c r="H26" s="151"/>
      <c r="I26" s="151"/>
      <c r="J26" s="151"/>
      <c r="K26" s="638"/>
      <c r="L26" s="638">
        <v>3</v>
      </c>
      <c r="M26" s="638">
        <v>4</v>
      </c>
      <c r="N26" s="641">
        <v>3</v>
      </c>
      <c r="O26" s="641">
        <v>4</v>
      </c>
      <c r="P26" s="641">
        <v>3</v>
      </c>
      <c r="Q26" s="641">
        <v>3</v>
      </c>
      <c r="R26" s="641"/>
      <c r="S26" s="63"/>
      <c r="T26" s="63"/>
      <c r="U26" s="63"/>
      <c r="V26" s="63"/>
      <c r="W26" s="63"/>
      <c r="X26" s="63"/>
      <c r="Y26" s="120"/>
      <c r="Z26" s="120"/>
      <c r="AA26" s="120"/>
      <c r="AB26" s="120"/>
      <c r="AC26" s="120"/>
      <c r="AD26" s="120"/>
      <c r="AE26" s="120"/>
      <c r="AF26" s="151"/>
      <c r="AG26" s="207"/>
      <c r="AH26" s="410">
        <v>0</v>
      </c>
      <c r="AI26" s="63"/>
      <c r="AJ26" s="151">
        <v>3</v>
      </c>
      <c r="AK26" s="151">
        <v>4</v>
      </c>
      <c r="AL26" s="151"/>
      <c r="AM26" s="151"/>
      <c r="AN26" s="151"/>
      <c r="AO26" s="641">
        <v>3</v>
      </c>
      <c r="AP26" s="641">
        <v>3</v>
      </c>
      <c r="AQ26" s="641"/>
      <c r="AR26" s="63"/>
      <c r="AS26" s="63"/>
      <c r="AT26" s="151"/>
      <c r="AU26" s="23"/>
      <c r="AV26" s="23"/>
      <c r="AW26" s="23"/>
      <c r="AX26" s="23"/>
      <c r="AY26" s="23"/>
      <c r="AZ26" s="23"/>
      <c r="BA26" s="23"/>
      <c r="BB26" s="23"/>
      <c r="BC26" s="410">
        <v>3</v>
      </c>
      <c r="BD26" s="63"/>
      <c r="BE26" s="151">
        <v>3</v>
      </c>
      <c r="BF26" s="151">
        <v>3</v>
      </c>
      <c r="BG26" s="151">
        <v>2</v>
      </c>
      <c r="BH26" s="151">
        <v>2</v>
      </c>
      <c r="BI26" s="151">
        <v>2</v>
      </c>
      <c r="BJ26" s="151"/>
      <c r="BK26" s="641">
        <v>3</v>
      </c>
      <c r="BL26" s="641"/>
      <c r="BM26" s="641"/>
      <c r="BN26" s="641"/>
      <c r="BO26" s="151"/>
      <c r="BP26" s="151"/>
      <c r="BQ26" s="154"/>
      <c r="BR26" s="207"/>
      <c r="BS26" s="418">
        <v>5</v>
      </c>
      <c r="BT26" s="188">
        <v>3</v>
      </c>
      <c r="BU26" s="188">
        <v>2</v>
      </c>
      <c r="BV26" s="188"/>
      <c r="BW26" s="151">
        <v>3</v>
      </c>
      <c r="BX26" s="151">
        <v>3</v>
      </c>
      <c r="BY26" s="151"/>
      <c r="BZ26" s="151"/>
      <c r="CA26" s="151"/>
      <c r="CB26" s="638">
        <v>3</v>
      </c>
      <c r="CC26" s="638">
        <v>4</v>
      </c>
      <c r="CD26" s="638"/>
      <c r="CE26" s="63">
        <v>4</v>
      </c>
      <c r="CF26" s="63">
        <v>3</v>
      </c>
      <c r="CG26" s="151">
        <v>2</v>
      </c>
      <c r="CH26" s="151">
        <v>2</v>
      </c>
      <c r="CI26" s="151"/>
      <c r="CJ26" s="641">
        <v>2</v>
      </c>
      <c r="CK26" s="641">
        <v>5</v>
      </c>
      <c r="CL26" s="638"/>
      <c r="CM26" s="641"/>
      <c r="CN26" s="63"/>
      <c r="CO26" s="63"/>
      <c r="CP26" s="63"/>
      <c r="CQ26" s="151"/>
      <c r="CR26" s="63">
        <v>4</v>
      </c>
      <c r="CS26" s="63"/>
      <c r="CT26" s="63"/>
      <c r="CU26" s="151">
        <v>3</v>
      </c>
      <c r="CV26" s="151">
        <v>4</v>
      </c>
      <c r="CW26" s="151">
        <v>4</v>
      </c>
      <c r="CX26" s="151">
        <v>3</v>
      </c>
      <c r="CY26" s="151">
        <v>4</v>
      </c>
      <c r="CZ26" s="151">
        <v>4</v>
      </c>
      <c r="DA26" s="641">
        <v>3</v>
      </c>
      <c r="DB26" s="641">
        <v>2</v>
      </c>
      <c r="DC26" s="641">
        <v>5</v>
      </c>
      <c r="DD26" s="641"/>
      <c r="DE26" s="641"/>
      <c r="DF26" s="641"/>
      <c r="DG26" s="522"/>
      <c r="DH26" s="522"/>
      <c r="DI26" s="522"/>
      <c r="DJ26" s="538"/>
      <c r="DK26" s="63"/>
      <c r="DL26" s="188"/>
      <c r="DM26" s="188"/>
      <c r="DN26" s="23"/>
      <c r="DO26" s="23"/>
      <c r="DP26" s="23"/>
      <c r="DQ26" s="418">
        <v>0</v>
      </c>
      <c r="DR26" s="188"/>
      <c r="DS26" s="151">
        <v>3</v>
      </c>
      <c r="DT26" s="151">
        <v>4</v>
      </c>
      <c r="DU26" s="151"/>
      <c r="DV26" s="641">
        <v>3</v>
      </c>
      <c r="DW26" s="641">
        <v>4</v>
      </c>
      <c r="DX26" s="641">
        <v>3</v>
      </c>
      <c r="DY26" s="641"/>
      <c r="DZ26" s="641"/>
      <c r="EA26" s="188"/>
      <c r="EB26" s="188"/>
      <c r="EC26" s="414"/>
      <c r="ED26" s="418">
        <v>0</v>
      </c>
      <c r="EE26" s="151">
        <v>3</v>
      </c>
      <c r="EF26" s="151"/>
      <c r="EG26" s="641">
        <v>0</v>
      </c>
      <c r="EH26" s="641"/>
      <c r="EI26" s="641"/>
      <c r="EJ26" s="188"/>
      <c r="EK26" s="188"/>
      <c r="EL26" s="188"/>
      <c r="EM26" s="188"/>
      <c r="EN26" s="188"/>
      <c r="EO26" s="188"/>
      <c r="EP26" s="190"/>
      <c r="EQ26" s="410">
        <v>5</v>
      </c>
      <c r="ER26" s="63"/>
      <c r="ES26" s="63"/>
      <c r="ET26" s="151">
        <v>2</v>
      </c>
      <c r="EU26" s="151">
        <v>5</v>
      </c>
      <c r="EV26" s="151"/>
      <c r="EW26" s="641">
        <v>0</v>
      </c>
      <c r="EX26" s="641"/>
      <c r="EY26" s="641"/>
      <c r="EZ26" s="641"/>
      <c r="FA26" s="213">
        <f t="shared" si="0"/>
        <v>5</v>
      </c>
      <c r="FB26" s="214">
        <f t="shared" si="1"/>
        <v>15</v>
      </c>
      <c r="FC26" s="214">
        <f t="shared" si="2"/>
        <v>23</v>
      </c>
      <c r="FD26" s="215">
        <f t="shared" si="3"/>
        <v>9</v>
      </c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</row>
    <row r="27" spans="1:170" ht="12.75">
      <c r="A27" s="96">
        <v>24</v>
      </c>
      <c r="B27" s="99" t="s">
        <v>32</v>
      </c>
      <c r="C27" s="63">
        <v>5</v>
      </c>
      <c r="D27" s="63">
        <v>5</v>
      </c>
      <c r="E27" s="64">
        <v>5</v>
      </c>
      <c r="F27" s="64">
        <v>5</v>
      </c>
      <c r="G27" s="149">
        <v>5</v>
      </c>
      <c r="H27" s="151"/>
      <c r="I27" s="151"/>
      <c r="J27" s="151"/>
      <c r="K27" s="638"/>
      <c r="L27" s="638">
        <v>4</v>
      </c>
      <c r="M27" s="638">
        <v>4</v>
      </c>
      <c r="N27" s="641">
        <v>4</v>
      </c>
      <c r="O27" s="641">
        <v>4</v>
      </c>
      <c r="P27" s="641">
        <v>4</v>
      </c>
      <c r="Q27" s="641">
        <v>4</v>
      </c>
      <c r="R27" s="641"/>
      <c r="S27" s="63"/>
      <c r="T27" s="63"/>
      <c r="U27" s="63"/>
      <c r="V27" s="63"/>
      <c r="W27" s="63"/>
      <c r="X27" s="63"/>
      <c r="Y27" s="120"/>
      <c r="Z27" s="120"/>
      <c r="AA27" s="120"/>
      <c r="AB27" s="120"/>
      <c r="AC27" s="120"/>
      <c r="AD27" s="120"/>
      <c r="AE27" s="120"/>
      <c r="AF27" s="151"/>
      <c r="AG27" s="207"/>
      <c r="AH27" s="410">
        <v>0</v>
      </c>
      <c r="AI27" s="63"/>
      <c r="AJ27" s="151">
        <v>4</v>
      </c>
      <c r="AK27" s="151">
        <v>5</v>
      </c>
      <c r="AL27" s="151"/>
      <c r="AM27" s="151"/>
      <c r="AN27" s="151"/>
      <c r="AO27" s="641">
        <v>3</v>
      </c>
      <c r="AP27" s="641"/>
      <c r="AQ27" s="641"/>
      <c r="AR27" s="63"/>
      <c r="AS27" s="63"/>
      <c r="AT27" s="151"/>
      <c r="AU27" s="23"/>
      <c r="AV27" s="23"/>
      <c r="AW27" s="23"/>
      <c r="AX27" s="23"/>
      <c r="AY27" s="23"/>
      <c r="AZ27" s="23"/>
      <c r="BA27" s="23"/>
      <c r="BB27" s="23"/>
      <c r="BC27" s="410">
        <v>5</v>
      </c>
      <c r="BD27" s="161"/>
      <c r="BE27" s="156">
        <v>4</v>
      </c>
      <c r="BF27" s="156">
        <v>4</v>
      </c>
      <c r="BG27" s="156">
        <v>5</v>
      </c>
      <c r="BH27" s="156"/>
      <c r="BI27" s="151"/>
      <c r="BJ27" s="151"/>
      <c r="BK27" s="641">
        <v>5</v>
      </c>
      <c r="BL27" s="641">
        <v>4</v>
      </c>
      <c r="BM27" s="641"/>
      <c r="BN27" s="641"/>
      <c r="BO27" s="151"/>
      <c r="BP27" s="151"/>
      <c r="BQ27" s="154"/>
      <c r="BR27" s="207"/>
      <c r="BS27" s="418">
        <v>5</v>
      </c>
      <c r="BT27" s="188">
        <v>5</v>
      </c>
      <c r="BU27" s="188"/>
      <c r="BV27" s="188"/>
      <c r="BW27" s="151">
        <v>4</v>
      </c>
      <c r="BX27" s="151">
        <v>5</v>
      </c>
      <c r="BY27" s="151"/>
      <c r="BZ27" s="151"/>
      <c r="CA27" s="151"/>
      <c r="CB27" s="638">
        <v>4</v>
      </c>
      <c r="CC27" s="638"/>
      <c r="CD27" s="638"/>
      <c r="CE27" s="63">
        <v>5</v>
      </c>
      <c r="CF27" s="63"/>
      <c r="CG27" s="151">
        <v>4</v>
      </c>
      <c r="CH27" s="151">
        <v>3</v>
      </c>
      <c r="CI27" s="151"/>
      <c r="CJ27" s="641">
        <v>4</v>
      </c>
      <c r="CK27" s="641">
        <v>3</v>
      </c>
      <c r="CL27" s="638">
        <v>5</v>
      </c>
      <c r="CM27" s="641"/>
      <c r="CN27" s="63"/>
      <c r="CO27" s="63"/>
      <c r="CP27" s="63"/>
      <c r="CQ27" s="151"/>
      <c r="CR27" s="63">
        <v>5</v>
      </c>
      <c r="CS27" s="522"/>
      <c r="CT27" s="522"/>
      <c r="CU27" s="151">
        <v>3</v>
      </c>
      <c r="CV27" s="151">
        <v>3</v>
      </c>
      <c r="CW27" s="151">
        <v>4</v>
      </c>
      <c r="CX27" s="151">
        <v>4</v>
      </c>
      <c r="CY27" s="151">
        <v>4</v>
      </c>
      <c r="CZ27" s="151">
        <v>4</v>
      </c>
      <c r="DA27" s="641">
        <v>3</v>
      </c>
      <c r="DB27" s="641">
        <v>3</v>
      </c>
      <c r="DC27" s="641"/>
      <c r="DD27" s="641"/>
      <c r="DE27" s="641"/>
      <c r="DF27" s="641"/>
      <c r="DG27" s="522"/>
      <c r="DH27" s="522"/>
      <c r="DI27" s="522"/>
      <c r="DJ27" s="538"/>
      <c r="DK27" s="63"/>
      <c r="DL27" s="188"/>
      <c r="DM27" s="188"/>
      <c r="DN27" s="23"/>
      <c r="DO27" s="23"/>
      <c r="DP27" s="23"/>
      <c r="DQ27" s="418">
        <v>4</v>
      </c>
      <c r="DR27" s="188"/>
      <c r="DS27" s="151">
        <v>2</v>
      </c>
      <c r="DT27" s="151">
        <v>5</v>
      </c>
      <c r="DU27" s="151">
        <v>5</v>
      </c>
      <c r="DV27" s="641">
        <v>4</v>
      </c>
      <c r="DW27" s="641"/>
      <c r="DX27" s="641"/>
      <c r="DY27" s="641"/>
      <c r="DZ27" s="641"/>
      <c r="EA27" s="188"/>
      <c r="EB27" s="188"/>
      <c r="EC27" s="414"/>
      <c r="ED27" s="418">
        <v>0</v>
      </c>
      <c r="EE27" s="151">
        <v>4</v>
      </c>
      <c r="EF27" s="151"/>
      <c r="EG27" s="641">
        <v>0</v>
      </c>
      <c r="EH27" s="641"/>
      <c r="EI27" s="641"/>
      <c r="EJ27" s="188"/>
      <c r="EK27" s="188"/>
      <c r="EL27" s="188"/>
      <c r="EM27" s="188"/>
      <c r="EN27" s="188"/>
      <c r="EO27" s="188"/>
      <c r="EP27" s="190"/>
      <c r="EQ27" s="410">
        <v>0</v>
      </c>
      <c r="ER27" s="63"/>
      <c r="ES27" s="63"/>
      <c r="ET27" s="151">
        <v>5</v>
      </c>
      <c r="EU27" s="151"/>
      <c r="EV27" s="151"/>
      <c r="EW27" s="641">
        <v>5</v>
      </c>
      <c r="EX27" s="641">
        <v>5</v>
      </c>
      <c r="EY27" s="641"/>
      <c r="EZ27" s="641"/>
      <c r="FA27" s="295">
        <f t="shared" si="0"/>
        <v>19</v>
      </c>
      <c r="FB27" s="296">
        <f t="shared" si="1"/>
        <v>21</v>
      </c>
      <c r="FC27" s="296">
        <f t="shared" si="2"/>
        <v>7</v>
      </c>
      <c r="FD27" s="297">
        <f t="shared" si="3"/>
        <v>1</v>
      </c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</row>
    <row r="28" spans="1:170" ht="13.5" thickBot="1">
      <c r="A28" s="96">
        <v>25</v>
      </c>
      <c r="B28" s="102" t="s">
        <v>33</v>
      </c>
      <c r="C28" s="159">
        <v>5</v>
      </c>
      <c r="D28" s="159"/>
      <c r="E28" s="227"/>
      <c r="F28" s="227"/>
      <c r="G28" s="373"/>
      <c r="H28" s="152"/>
      <c r="I28" s="152"/>
      <c r="J28" s="152"/>
      <c r="K28" s="642"/>
      <c r="L28" s="642">
        <v>3</v>
      </c>
      <c r="M28" s="642">
        <v>3</v>
      </c>
      <c r="N28" s="643">
        <v>4</v>
      </c>
      <c r="O28" s="643">
        <v>4</v>
      </c>
      <c r="P28" s="643">
        <v>4</v>
      </c>
      <c r="Q28" s="643"/>
      <c r="R28" s="643"/>
      <c r="S28" s="159"/>
      <c r="T28" s="159"/>
      <c r="U28" s="159"/>
      <c r="V28" s="159"/>
      <c r="W28" s="159"/>
      <c r="X28" s="159"/>
      <c r="Y28" s="124"/>
      <c r="Z28" s="124"/>
      <c r="AA28" s="124"/>
      <c r="AB28" s="124"/>
      <c r="AC28" s="124"/>
      <c r="AD28" s="124"/>
      <c r="AE28" s="124"/>
      <c r="AF28" s="152"/>
      <c r="AG28" s="209"/>
      <c r="AH28" s="411">
        <v>0</v>
      </c>
      <c r="AI28" s="159"/>
      <c r="AJ28" s="152">
        <v>3</v>
      </c>
      <c r="AK28" s="152"/>
      <c r="AL28" s="152"/>
      <c r="AM28" s="152"/>
      <c r="AN28" s="152"/>
      <c r="AO28" s="643">
        <v>3</v>
      </c>
      <c r="AP28" s="643"/>
      <c r="AQ28" s="643"/>
      <c r="AR28" s="159"/>
      <c r="AS28" s="159"/>
      <c r="AT28" s="152"/>
      <c r="AU28" s="62"/>
      <c r="AV28" s="62"/>
      <c r="AW28" s="62"/>
      <c r="AX28" s="62"/>
      <c r="AY28" s="62"/>
      <c r="AZ28" s="62"/>
      <c r="BA28" s="62"/>
      <c r="BB28" s="62"/>
      <c r="BC28" s="411">
        <v>0</v>
      </c>
      <c r="BD28" s="159"/>
      <c r="BE28" s="152">
        <v>4</v>
      </c>
      <c r="BF28" s="152">
        <v>4</v>
      </c>
      <c r="BG28" s="152"/>
      <c r="BH28" s="152"/>
      <c r="BI28" s="152"/>
      <c r="BJ28" s="152"/>
      <c r="BK28" s="643">
        <v>4</v>
      </c>
      <c r="BL28" s="643">
        <v>4</v>
      </c>
      <c r="BM28" s="643">
        <v>4</v>
      </c>
      <c r="BN28" s="643">
        <v>4</v>
      </c>
      <c r="BO28" s="152"/>
      <c r="BP28" s="152"/>
      <c r="BQ28" s="155"/>
      <c r="BR28" s="209"/>
      <c r="BS28" s="419">
        <v>5</v>
      </c>
      <c r="BT28" s="195"/>
      <c r="BU28" s="195"/>
      <c r="BV28" s="195"/>
      <c r="BW28" s="152">
        <v>5</v>
      </c>
      <c r="BX28" s="152">
        <v>4</v>
      </c>
      <c r="BY28" s="152">
        <v>2</v>
      </c>
      <c r="BZ28" s="152"/>
      <c r="CA28" s="152"/>
      <c r="CB28" s="642">
        <v>4</v>
      </c>
      <c r="CC28" s="642"/>
      <c r="CD28" s="642"/>
      <c r="CE28" s="159">
        <v>3</v>
      </c>
      <c r="CF28" s="159"/>
      <c r="CG28" s="152"/>
      <c r="CH28" s="152"/>
      <c r="CI28" s="152"/>
      <c r="CJ28" s="643">
        <v>2</v>
      </c>
      <c r="CK28" s="643">
        <v>5</v>
      </c>
      <c r="CL28" s="642"/>
      <c r="CM28" s="642"/>
      <c r="CN28" s="159"/>
      <c r="CO28" s="159"/>
      <c r="CP28" s="159"/>
      <c r="CQ28" s="152"/>
      <c r="CR28" s="159">
        <v>5</v>
      </c>
      <c r="CS28" s="159"/>
      <c r="CT28" s="159"/>
      <c r="CU28" s="152">
        <v>2</v>
      </c>
      <c r="CV28" s="152">
        <v>2</v>
      </c>
      <c r="CW28" s="152">
        <v>2</v>
      </c>
      <c r="CX28" s="152">
        <v>4</v>
      </c>
      <c r="CY28" s="152">
        <v>3</v>
      </c>
      <c r="CZ28" s="152">
        <v>2</v>
      </c>
      <c r="DA28" s="643">
        <v>3</v>
      </c>
      <c r="DB28" s="643"/>
      <c r="DC28" s="643"/>
      <c r="DD28" s="643"/>
      <c r="DE28" s="643"/>
      <c r="DF28" s="643"/>
      <c r="DG28" s="523"/>
      <c r="DH28" s="524"/>
      <c r="DI28" s="524"/>
      <c r="DJ28" s="540"/>
      <c r="DK28" s="91"/>
      <c r="DL28" s="195"/>
      <c r="DM28" s="195"/>
      <c r="DN28" s="62"/>
      <c r="DO28" s="62"/>
      <c r="DP28" s="62"/>
      <c r="DQ28" s="419">
        <v>0</v>
      </c>
      <c r="DR28" s="195"/>
      <c r="DS28" s="152">
        <v>4</v>
      </c>
      <c r="DT28" s="152">
        <v>2</v>
      </c>
      <c r="DU28" s="152"/>
      <c r="DV28" s="643">
        <v>3</v>
      </c>
      <c r="DW28" s="643">
        <v>3</v>
      </c>
      <c r="DX28" s="643"/>
      <c r="DY28" s="643"/>
      <c r="DZ28" s="643"/>
      <c r="EA28" s="195"/>
      <c r="EB28" s="195"/>
      <c r="EC28" s="415"/>
      <c r="ED28" s="419">
        <v>0</v>
      </c>
      <c r="EE28" s="152"/>
      <c r="EF28" s="152"/>
      <c r="EG28" s="643">
        <v>0</v>
      </c>
      <c r="EH28" s="643"/>
      <c r="EI28" s="643"/>
      <c r="EJ28" s="195"/>
      <c r="EK28" s="195"/>
      <c r="EL28" s="195"/>
      <c r="EM28" s="195"/>
      <c r="EN28" s="195"/>
      <c r="EO28" s="195"/>
      <c r="EP28" s="223"/>
      <c r="EQ28" s="411">
        <v>5</v>
      </c>
      <c r="ER28" s="159"/>
      <c r="ES28" s="159"/>
      <c r="ET28" s="152"/>
      <c r="EU28" s="152">
        <v>4</v>
      </c>
      <c r="EV28" s="152"/>
      <c r="EW28" s="643">
        <v>0</v>
      </c>
      <c r="EX28" s="643"/>
      <c r="EY28" s="643"/>
      <c r="EZ28" s="643"/>
      <c r="FA28" s="298">
        <f t="shared" si="0"/>
        <v>6</v>
      </c>
      <c r="FB28" s="299">
        <f t="shared" si="1"/>
        <v>14</v>
      </c>
      <c r="FC28" s="299">
        <f t="shared" si="2"/>
        <v>9</v>
      </c>
      <c r="FD28" s="300">
        <f t="shared" si="3"/>
        <v>7</v>
      </c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</row>
    <row r="29" spans="71:170" ht="19.5" customHeight="1" thickBot="1">
      <c r="BS29" s="17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</row>
    <row r="30" spans="1:171" ht="15.75" customHeight="1" thickBot="1">
      <c r="A30" s="480" t="s">
        <v>0</v>
      </c>
      <c r="B30" s="481" t="s">
        <v>34</v>
      </c>
      <c r="C30" s="665" t="s">
        <v>9</v>
      </c>
      <c r="D30" s="668"/>
      <c r="E30" s="668"/>
      <c r="F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9"/>
      <c r="AH30" s="665" t="s">
        <v>10</v>
      </c>
      <c r="AI30" s="668"/>
      <c r="AJ30" s="668"/>
      <c r="AK30" s="668"/>
      <c r="AL30" s="668"/>
      <c r="AM30" s="668"/>
      <c r="AN30" s="668"/>
      <c r="AO30" s="668"/>
      <c r="AP30" s="668"/>
      <c r="AQ30" s="668"/>
      <c r="AR30" s="668"/>
      <c r="AS30" s="668"/>
      <c r="AT30" s="668"/>
      <c r="AU30" s="668"/>
      <c r="AV30" s="668"/>
      <c r="AW30" s="668"/>
      <c r="AX30" s="668"/>
      <c r="AY30" s="668"/>
      <c r="AZ30" s="668"/>
      <c r="BA30" s="668"/>
      <c r="BB30" s="669"/>
      <c r="BC30" s="665" t="s">
        <v>11</v>
      </c>
      <c r="BD30" s="668"/>
      <c r="BE30" s="668"/>
      <c r="BF30" s="668"/>
      <c r="BG30" s="668"/>
      <c r="BH30" s="668"/>
      <c r="BI30" s="668"/>
      <c r="BJ30" s="668"/>
      <c r="BK30" s="668"/>
      <c r="BL30" s="668"/>
      <c r="BM30" s="668"/>
      <c r="BN30" s="668"/>
      <c r="BO30" s="668"/>
      <c r="BP30" s="668"/>
      <c r="BQ30" s="668"/>
      <c r="BR30" s="669"/>
      <c r="BS30" s="665" t="s">
        <v>70</v>
      </c>
      <c r="BT30" s="668"/>
      <c r="BU30" s="668"/>
      <c r="BV30" s="668"/>
      <c r="BW30" s="668"/>
      <c r="BX30" s="668"/>
      <c r="BY30" s="668"/>
      <c r="BZ30" s="668"/>
      <c r="CA30" s="668"/>
      <c r="CB30" s="668"/>
      <c r="CC30" s="669"/>
      <c r="CD30" s="670" t="s">
        <v>12</v>
      </c>
      <c r="CE30" s="686"/>
      <c r="CF30" s="686"/>
      <c r="CG30" s="686"/>
      <c r="CH30" s="686"/>
      <c r="CI30" s="686"/>
      <c r="CJ30" s="686"/>
      <c r="CK30" s="686"/>
      <c r="CL30" s="686"/>
      <c r="CM30" s="686"/>
      <c r="CN30" s="686"/>
      <c r="CO30" s="686"/>
      <c r="CP30" s="686"/>
      <c r="CQ30" s="686"/>
      <c r="CR30" s="665" t="s">
        <v>38</v>
      </c>
      <c r="CS30" s="668"/>
      <c r="CT30" s="668"/>
      <c r="CU30" s="668"/>
      <c r="CV30" s="668"/>
      <c r="CW30" s="668"/>
      <c r="CX30" s="668"/>
      <c r="CY30" s="668"/>
      <c r="CZ30" s="668"/>
      <c r="DA30" s="668"/>
      <c r="DB30" s="668"/>
      <c r="DC30" s="668"/>
      <c r="DD30" s="668"/>
      <c r="DE30" s="668"/>
      <c r="DF30" s="668"/>
      <c r="DG30" s="668"/>
      <c r="DH30" s="668"/>
      <c r="DI30" s="668"/>
      <c r="DJ30" s="668"/>
      <c r="DK30" s="668"/>
      <c r="DL30" s="668"/>
      <c r="DM30" s="668"/>
      <c r="DN30" s="668"/>
      <c r="DO30" s="668"/>
      <c r="DP30" s="669"/>
      <c r="DQ30" s="665" t="s">
        <v>56</v>
      </c>
      <c r="DR30" s="668"/>
      <c r="DS30" s="668"/>
      <c r="DT30" s="668"/>
      <c r="DU30" s="668"/>
      <c r="DV30" s="668"/>
      <c r="DW30" s="668"/>
      <c r="DX30" s="668"/>
      <c r="DY30" s="668"/>
      <c r="DZ30" s="668"/>
      <c r="EA30" s="668"/>
      <c r="EB30" s="668"/>
      <c r="EC30" s="669"/>
      <c r="ED30" s="665" t="s">
        <v>57</v>
      </c>
      <c r="EE30" s="668"/>
      <c r="EF30" s="668"/>
      <c r="EG30" s="668"/>
      <c r="EH30" s="668"/>
      <c r="EI30" s="668"/>
      <c r="EJ30" s="668"/>
      <c r="EK30" s="668"/>
      <c r="EL30" s="668"/>
      <c r="EM30" s="668"/>
      <c r="EN30" s="668"/>
      <c r="EO30" s="668"/>
      <c r="EP30" s="668"/>
      <c r="EQ30" s="665" t="s">
        <v>137</v>
      </c>
      <c r="ER30" s="668"/>
      <c r="ES30" s="668"/>
      <c r="ET30" s="668"/>
      <c r="EU30" s="668"/>
      <c r="EV30" s="668"/>
      <c r="EW30" s="669"/>
      <c r="EX30" s="654"/>
      <c r="EY30" s="654"/>
      <c r="FA30" s="44">
        <v>5</v>
      </c>
      <c r="FB30" s="43">
        <v>4</v>
      </c>
      <c r="FC30" s="43">
        <v>3</v>
      </c>
      <c r="FD30" s="42">
        <v>2</v>
      </c>
      <c r="FE30" s="45"/>
      <c r="FF30" s="44">
        <v>5</v>
      </c>
      <c r="FG30" s="43">
        <v>4</v>
      </c>
      <c r="FH30" s="43">
        <v>3</v>
      </c>
      <c r="FI30" s="43">
        <v>2</v>
      </c>
      <c r="FJ30" s="38" t="s">
        <v>39</v>
      </c>
      <c r="FK30" s="45" t="s">
        <v>36</v>
      </c>
      <c r="FL30" s="40" t="s">
        <v>3</v>
      </c>
      <c r="FM30" s="167" t="s">
        <v>67</v>
      </c>
      <c r="FN30" s="167" t="s">
        <v>65</v>
      </c>
      <c r="FO30" s="109" t="s">
        <v>60</v>
      </c>
    </row>
    <row r="31" spans="1:171" ht="18" customHeight="1" thickBot="1">
      <c r="A31" s="96">
        <v>1</v>
      </c>
      <c r="B31" s="104" t="s">
        <v>16</v>
      </c>
      <c r="C31" s="418">
        <v>4</v>
      </c>
      <c r="D31" s="164">
        <v>4</v>
      </c>
      <c r="E31" s="164">
        <v>4</v>
      </c>
      <c r="F31" s="164">
        <v>4</v>
      </c>
      <c r="G31" s="154">
        <v>4</v>
      </c>
      <c r="H31" s="154">
        <v>4</v>
      </c>
      <c r="I31" s="154">
        <v>4</v>
      </c>
      <c r="J31" s="153">
        <v>4</v>
      </c>
      <c r="K31" s="153"/>
      <c r="L31" s="153"/>
      <c r="M31" s="640">
        <v>3</v>
      </c>
      <c r="N31" s="640">
        <v>3</v>
      </c>
      <c r="O31" s="640">
        <v>4</v>
      </c>
      <c r="P31" s="640">
        <v>4</v>
      </c>
      <c r="Q31" s="640">
        <v>3</v>
      </c>
      <c r="R31" s="640">
        <v>4</v>
      </c>
      <c r="S31" s="640">
        <v>3</v>
      </c>
      <c r="T31" s="640">
        <v>3</v>
      </c>
      <c r="U31" s="64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47"/>
      <c r="AH31" s="51">
        <v>4</v>
      </c>
      <c r="AI31" s="50"/>
      <c r="AJ31" s="153">
        <v>4</v>
      </c>
      <c r="AK31" s="148">
        <v>4</v>
      </c>
      <c r="AL31" s="148">
        <v>4</v>
      </c>
      <c r="AM31" s="153">
        <v>4</v>
      </c>
      <c r="AN31" s="640">
        <v>4</v>
      </c>
      <c r="AO31" s="424"/>
      <c r="AP31" s="211"/>
      <c r="AQ31" s="211"/>
      <c r="AR31" s="50"/>
      <c r="AS31" s="50"/>
      <c r="AT31" s="50"/>
      <c r="AU31" s="50"/>
      <c r="AV31" s="50"/>
      <c r="AW31" s="50"/>
      <c r="AX31" s="221"/>
      <c r="AY31" s="53"/>
      <c r="AZ31" s="187"/>
      <c r="BA31" s="187"/>
      <c r="BB31" s="187"/>
      <c r="BC31" s="409">
        <v>4</v>
      </c>
      <c r="BD31" s="412">
        <v>4</v>
      </c>
      <c r="BE31" s="412"/>
      <c r="BF31" s="512">
        <v>5</v>
      </c>
      <c r="BG31" s="211">
        <v>3</v>
      </c>
      <c r="BH31" s="211"/>
      <c r="BI31" s="648">
        <v>5</v>
      </c>
      <c r="BJ31" s="648">
        <v>3</v>
      </c>
      <c r="BK31" s="648"/>
      <c r="BL31" s="221"/>
      <c r="BM31" s="221"/>
      <c r="BN31" s="221"/>
      <c r="BO31" s="221"/>
      <c r="BP31" s="221"/>
      <c r="BQ31" s="221"/>
      <c r="BR31" s="221"/>
      <c r="BS31" s="416">
        <v>0</v>
      </c>
      <c r="BT31" s="417"/>
      <c r="BU31" s="211"/>
      <c r="BV31" s="205"/>
      <c r="BW31" s="422"/>
      <c r="BX31" s="422"/>
      <c r="BY31" s="422"/>
      <c r="BZ31" s="221"/>
      <c r="CA31" s="221"/>
      <c r="CB31" s="221"/>
      <c r="CC31" s="187"/>
      <c r="CD31" s="191">
        <v>0</v>
      </c>
      <c r="CE31" s="648">
        <v>0</v>
      </c>
      <c r="CF31" s="648"/>
      <c r="CG31" s="640"/>
      <c r="CH31" s="640"/>
      <c r="CI31" s="424"/>
      <c r="CJ31" s="424"/>
      <c r="CK31" s="422"/>
      <c r="CL31" s="422"/>
      <c r="CM31" s="421"/>
      <c r="CN31" s="421"/>
      <c r="CO31" s="421"/>
      <c r="CP31" s="421"/>
      <c r="CQ31" s="413"/>
      <c r="CR31" s="409">
        <v>4</v>
      </c>
      <c r="CS31" s="412">
        <v>4</v>
      </c>
      <c r="CT31" s="412">
        <v>5</v>
      </c>
      <c r="CU31" s="512">
        <v>5</v>
      </c>
      <c r="CV31" s="211"/>
      <c r="CW31" s="211"/>
      <c r="CX31" s="211"/>
      <c r="CY31" s="211"/>
      <c r="CZ31" s="211"/>
      <c r="DA31" s="424"/>
      <c r="DB31" s="211"/>
      <c r="DC31" s="153"/>
      <c r="DD31" s="153"/>
      <c r="DE31" s="148"/>
      <c r="DF31" s="148"/>
      <c r="DG31" s="148"/>
      <c r="DH31" s="148"/>
      <c r="DI31" s="148"/>
      <c r="DJ31" s="148"/>
      <c r="DK31" s="22"/>
      <c r="DL31" s="53"/>
      <c r="DM31" s="53"/>
      <c r="DN31" s="53"/>
      <c r="DO31" s="53"/>
      <c r="DP31" s="53"/>
      <c r="DQ31" s="409">
        <v>0</v>
      </c>
      <c r="DR31" s="204"/>
      <c r="DS31" s="205">
        <v>4</v>
      </c>
      <c r="DT31" s="205">
        <v>5</v>
      </c>
      <c r="DU31" s="205"/>
      <c r="DV31" s="647">
        <v>5</v>
      </c>
      <c r="DW31" s="647">
        <v>5</v>
      </c>
      <c r="DX31" s="639"/>
      <c r="DY31" s="639"/>
      <c r="DZ31" s="187"/>
      <c r="EA31" s="187"/>
      <c r="EB31" s="187"/>
      <c r="EC31" s="187"/>
      <c r="ED31" s="409">
        <v>5</v>
      </c>
      <c r="EE31" s="204">
        <v>2</v>
      </c>
      <c r="EF31" s="204"/>
      <c r="EG31" s="204"/>
      <c r="EH31" s="205">
        <v>4</v>
      </c>
      <c r="EI31" s="205">
        <v>4</v>
      </c>
      <c r="EJ31" s="205"/>
      <c r="EK31" s="205"/>
      <c r="EL31" s="205"/>
      <c r="EM31" s="647">
        <v>0</v>
      </c>
      <c r="EN31" s="647"/>
      <c r="EO31" s="221"/>
      <c r="EP31" s="187"/>
      <c r="EQ31" s="622">
        <v>4</v>
      </c>
      <c r="ER31" s="648">
        <v>5</v>
      </c>
      <c r="ES31" s="211"/>
      <c r="ET31" s="211"/>
      <c r="EU31" s="211"/>
      <c r="EV31" s="211"/>
      <c r="EW31" s="206"/>
      <c r="EX31" s="655"/>
      <c r="EY31" s="655"/>
      <c r="FA31" s="169">
        <f aca="true" t="shared" si="4" ref="FA31:FA55">COUNTIF(C31:EW31,5)</f>
        <v>9</v>
      </c>
      <c r="FB31" s="170">
        <f aca="true" t="shared" si="5" ref="FB31:FB55">COUNTIF(C31:EW31,4)</f>
        <v>25</v>
      </c>
      <c r="FC31" s="170">
        <f aca="true" t="shared" si="6" ref="FC31:FC55">COUNTIF(C31:EW31,3)</f>
        <v>7</v>
      </c>
      <c r="FD31" s="171">
        <f aca="true" t="shared" si="7" ref="FD31:FD55">COUNTIF(C31:EW31,2)</f>
        <v>1</v>
      </c>
      <c r="FE31" s="172"/>
      <c r="FF31" s="66">
        <f aca="true" t="shared" si="8" ref="FF31:FF55">(FA4+FA31)</f>
        <v>28</v>
      </c>
      <c r="FG31" s="170">
        <f aca="true" t="shared" si="9" ref="FG31:FG55">(FB4+FB31)</f>
        <v>41</v>
      </c>
      <c r="FH31" s="170">
        <f aca="true" t="shared" si="10" ref="FH31:FH55">(FC4+FC31)</f>
        <v>13</v>
      </c>
      <c r="FI31" s="170">
        <f aca="true" t="shared" si="11" ref="FI31:FI55">(FD4+FD31)</f>
        <v>2</v>
      </c>
      <c r="FJ31" s="173">
        <f aca="true" t="shared" si="12" ref="FJ31:FJ55">(FF31+FG31+FH31+FI31)</f>
        <v>84</v>
      </c>
      <c r="FK31" s="168">
        <f aca="true" t="shared" si="13" ref="FK31:FK55">(FF31*5+FG31*4+FH31*3+FI31*2)</f>
        <v>347</v>
      </c>
      <c r="FL31" s="264">
        <f aca="true" t="shared" si="14" ref="FL31:FL55">(FK31/FJ31)</f>
        <v>4.130952380952381</v>
      </c>
      <c r="FM31" s="265"/>
      <c r="FN31" s="265"/>
      <c r="FO31" s="234">
        <f>(FL31+FM31-FN31)</f>
        <v>4.130952380952381</v>
      </c>
    </row>
    <row r="32" spans="1:171" ht="13.5" thickBot="1">
      <c r="A32" s="181">
        <v>2</v>
      </c>
      <c r="B32" s="105" t="s">
        <v>42</v>
      </c>
      <c r="C32" s="418">
        <v>0</v>
      </c>
      <c r="D32" s="191"/>
      <c r="E32" s="191"/>
      <c r="F32" s="191"/>
      <c r="G32" s="408">
        <v>4</v>
      </c>
      <c r="H32" s="408">
        <v>4</v>
      </c>
      <c r="I32" s="408">
        <v>3</v>
      </c>
      <c r="J32" s="151">
        <v>4</v>
      </c>
      <c r="K32" s="151">
        <v>4</v>
      </c>
      <c r="L32" s="151"/>
      <c r="M32" s="641">
        <v>4</v>
      </c>
      <c r="N32" s="641">
        <v>4</v>
      </c>
      <c r="O32" s="641">
        <v>4</v>
      </c>
      <c r="P32" s="641">
        <v>3</v>
      </c>
      <c r="Q32" s="641">
        <v>3</v>
      </c>
      <c r="R32" s="641">
        <v>3</v>
      </c>
      <c r="S32" s="641"/>
      <c r="T32" s="641"/>
      <c r="U32" s="641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207"/>
      <c r="AH32" s="51">
        <v>0</v>
      </c>
      <c r="AI32" s="50"/>
      <c r="AJ32" s="151">
        <v>4</v>
      </c>
      <c r="AK32" s="149">
        <v>4</v>
      </c>
      <c r="AL32" s="149">
        <v>4</v>
      </c>
      <c r="AM32" s="151"/>
      <c r="AN32" s="641">
        <v>4</v>
      </c>
      <c r="AO32" s="55"/>
      <c r="AP32" s="151"/>
      <c r="AQ32" s="151"/>
      <c r="AR32" s="63"/>
      <c r="AS32" s="63"/>
      <c r="AT32" s="63"/>
      <c r="AU32" s="63"/>
      <c r="AV32" s="63"/>
      <c r="AW32" s="63"/>
      <c r="AX32" s="64"/>
      <c r="AY32" s="54"/>
      <c r="AZ32" s="190"/>
      <c r="BA32" s="190"/>
      <c r="BB32" s="190"/>
      <c r="BC32" s="410">
        <v>4</v>
      </c>
      <c r="BD32" s="51"/>
      <c r="BE32" s="51"/>
      <c r="BF32" s="513">
        <v>4</v>
      </c>
      <c r="BG32" s="151">
        <v>5</v>
      </c>
      <c r="BH32" s="149"/>
      <c r="BI32" s="638">
        <v>5</v>
      </c>
      <c r="BJ32" s="638">
        <v>4</v>
      </c>
      <c r="BK32" s="638"/>
      <c r="BL32" s="64"/>
      <c r="BM32" s="64"/>
      <c r="BN32" s="64"/>
      <c r="BO32" s="64"/>
      <c r="BP32" s="64"/>
      <c r="BQ32" s="64"/>
      <c r="BR32" s="64"/>
      <c r="BS32" s="416">
        <v>0</v>
      </c>
      <c r="BT32" s="164"/>
      <c r="BU32" s="151"/>
      <c r="BV32" s="149"/>
      <c r="BW32" s="54"/>
      <c r="BX32" s="54"/>
      <c r="BY32" s="54"/>
      <c r="BZ32" s="64"/>
      <c r="CA32" s="64"/>
      <c r="CB32" s="64"/>
      <c r="CC32" s="190"/>
      <c r="CD32" s="191">
        <v>0</v>
      </c>
      <c r="CE32" s="648">
        <v>5</v>
      </c>
      <c r="CF32" s="641">
        <v>4</v>
      </c>
      <c r="CG32" s="641"/>
      <c r="CH32" s="641"/>
      <c r="CI32" s="55"/>
      <c r="CJ32" s="55"/>
      <c r="CK32" s="54"/>
      <c r="CL32" s="54"/>
      <c r="CM32" s="190"/>
      <c r="CN32" s="190"/>
      <c r="CO32" s="190"/>
      <c r="CP32" s="190"/>
      <c r="CQ32" s="414"/>
      <c r="CR32" s="410">
        <v>0</v>
      </c>
      <c r="CS32" s="51"/>
      <c r="CT32" s="51"/>
      <c r="CU32" s="513"/>
      <c r="CV32" s="151"/>
      <c r="CW32" s="149"/>
      <c r="CX32" s="151"/>
      <c r="CY32" s="151"/>
      <c r="CZ32" s="151"/>
      <c r="DA32" s="55"/>
      <c r="DB32" s="151"/>
      <c r="DC32" s="151"/>
      <c r="DD32" s="151"/>
      <c r="DE32" s="149"/>
      <c r="DF32" s="149"/>
      <c r="DG32" s="149"/>
      <c r="DH32" s="149"/>
      <c r="DI32" s="149"/>
      <c r="DJ32" s="149"/>
      <c r="DK32" s="24"/>
      <c r="DL32" s="54"/>
      <c r="DM32" s="54"/>
      <c r="DN32" s="54"/>
      <c r="DO32" s="54"/>
      <c r="DP32" s="54"/>
      <c r="DQ32" s="410">
        <v>0</v>
      </c>
      <c r="DR32" s="63"/>
      <c r="DS32" s="149">
        <v>4</v>
      </c>
      <c r="DT32" s="149">
        <v>5</v>
      </c>
      <c r="DU32" s="149"/>
      <c r="DV32" s="638">
        <v>4</v>
      </c>
      <c r="DW32" s="638">
        <v>5</v>
      </c>
      <c r="DX32" s="638"/>
      <c r="DY32" s="638"/>
      <c r="DZ32" s="190"/>
      <c r="EA32" s="190"/>
      <c r="EB32" s="190"/>
      <c r="EC32" s="190"/>
      <c r="ED32" s="410">
        <v>0</v>
      </c>
      <c r="EE32" s="63"/>
      <c r="EF32" s="63"/>
      <c r="EG32" s="63"/>
      <c r="EH32" s="149">
        <v>3</v>
      </c>
      <c r="EI32" s="149">
        <v>3</v>
      </c>
      <c r="EJ32" s="149">
        <v>3</v>
      </c>
      <c r="EK32" s="149">
        <v>5</v>
      </c>
      <c r="EL32" s="149"/>
      <c r="EM32" s="638">
        <v>5</v>
      </c>
      <c r="EN32" s="638"/>
      <c r="EO32" s="64"/>
      <c r="EP32" s="190"/>
      <c r="EQ32" s="622">
        <v>4</v>
      </c>
      <c r="ER32" s="648">
        <v>4</v>
      </c>
      <c r="ES32" s="151">
        <v>4</v>
      </c>
      <c r="ET32" s="151"/>
      <c r="EU32" s="151"/>
      <c r="EV32" s="151"/>
      <c r="EW32" s="547"/>
      <c r="EX32" s="655"/>
      <c r="EY32" s="655"/>
      <c r="FA32" s="169">
        <f t="shared" si="4"/>
        <v>7</v>
      </c>
      <c r="FB32" s="170">
        <f t="shared" si="5"/>
        <v>20</v>
      </c>
      <c r="FC32" s="170">
        <f t="shared" si="6"/>
        <v>7</v>
      </c>
      <c r="FD32" s="171">
        <f t="shared" si="7"/>
        <v>0</v>
      </c>
      <c r="FE32" s="172"/>
      <c r="FF32" s="66">
        <f t="shared" si="8"/>
        <v>31</v>
      </c>
      <c r="FG32" s="170">
        <f t="shared" si="9"/>
        <v>38</v>
      </c>
      <c r="FH32" s="170">
        <f t="shared" si="10"/>
        <v>12</v>
      </c>
      <c r="FI32" s="170">
        <f t="shared" si="11"/>
        <v>1</v>
      </c>
      <c r="FJ32" s="173">
        <f t="shared" si="12"/>
        <v>82</v>
      </c>
      <c r="FK32" s="168">
        <f t="shared" si="13"/>
        <v>345</v>
      </c>
      <c r="FL32" s="264">
        <f t="shared" si="14"/>
        <v>4.2073170731707314</v>
      </c>
      <c r="FM32" s="265"/>
      <c r="FN32" s="265"/>
      <c r="FO32" s="234">
        <f aca="true" t="shared" si="15" ref="FO32:FO55">(FL32+FM32-FN32)</f>
        <v>4.2073170731707314</v>
      </c>
    </row>
    <row r="33" spans="1:171" ht="13.5" thickBot="1">
      <c r="A33" s="181">
        <v>3</v>
      </c>
      <c r="B33" s="105" t="s">
        <v>18</v>
      </c>
      <c r="C33" s="418">
        <v>3</v>
      </c>
      <c r="D33" s="191">
        <v>2</v>
      </c>
      <c r="E33" s="191"/>
      <c r="F33" s="191"/>
      <c r="G33" s="408">
        <v>3</v>
      </c>
      <c r="H33" s="408">
        <v>3</v>
      </c>
      <c r="I33" s="408">
        <v>3</v>
      </c>
      <c r="J33" s="151">
        <v>3</v>
      </c>
      <c r="K33" s="151">
        <v>3</v>
      </c>
      <c r="L33" s="151"/>
      <c r="M33" s="641">
        <v>2</v>
      </c>
      <c r="N33" s="641">
        <v>3</v>
      </c>
      <c r="O33" s="641">
        <v>2</v>
      </c>
      <c r="P33" s="641">
        <v>2</v>
      </c>
      <c r="Q33" s="641">
        <v>3</v>
      </c>
      <c r="R33" s="641">
        <v>2</v>
      </c>
      <c r="S33" s="641"/>
      <c r="T33" s="641"/>
      <c r="U33" s="641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207"/>
      <c r="AH33" s="51">
        <v>3</v>
      </c>
      <c r="AI33" s="50"/>
      <c r="AJ33" s="151">
        <v>3</v>
      </c>
      <c r="AK33" s="149">
        <v>3</v>
      </c>
      <c r="AL33" s="149">
        <v>4</v>
      </c>
      <c r="AM33" s="151"/>
      <c r="AN33" s="641">
        <v>3</v>
      </c>
      <c r="AO33" s="55"/>
      <c r="AP33" s="151"/>
      <c r="AQ33" s="151"/>
      <c r="AR33" s="63"/>
      <c r="AS33" s="63"/>
      <c r="AT33" s="63"/>
      <c r="AU33" s="63"/>
      <c r="AV33" s="63"/>
      <c r="AW33" s="63"/>
      <c r="AX33" s="64"/>
      <c r="AY33" s="54"/>
      <c r="AZ33" s="190"/>
      <c r="BA33" s="190"/>
      <c r="BB33" s="190"/>
      <c r="BC33" s="410">
        <v>3</v>
      </c>
      <c r="BD33" s="51"/>
      <c r="BE33" s="51"/>
      <c r="BF33" s="513">
        <v>3</v>
      </c>
      <c r="BG33" s="151">
        <v>3</v>
      </c>
      <c r="BH33" s="149"/>
      <c r="BI33" s="638">
        <v>0</v>
      </c>
      <c r="BJ33" s="638"/>
      <c r="BK33" s="638"/>
      <c r="BL33" s="64"/>
      <c r="BM33" s="64"/>
      <c r="BN33" s="64"/>
      <c r="BO33" s="64"/>
      <c r="BP33" s="64"/>
      <c r="BQ33" s="64"/>
      <c r="BR33" s="64"/>
      <c r="BS33" s="416">
        <v>0</v>
      </c>
      <c r="BT33" s="164"/>
      <c r="BU33" s="151"/>
      <c r="BV33" s="149"/>
      <c r="BW33" s="54"/>
      <c r="BX33" s="54"/>
      <c r="BY33" s="54"/>
      <c r="BZ33" s="64"/>
      <c r="CA33" s="64"/>
      <c r="CB33" s="64"/>
      <c r="CC33" s="190"/>
      <c r="CD33" s="191">
        <v>0</v>
      </c>
      <c r="CE33" s="648">
        <v>0</v>
      </c>
      <c r="CF33" s="641"/>
      <c r="CG33" s="641"/>
      <c r="CH33" s="641"/>
      <c r="CI33" s="55"/>
      <c r="CJ33" s="55"/>
      <c r="CK33" s="54"/>
      <c r="CL33" s="54"/>
      <c r="CM33" s="190"/>
      <c r="CN33" s="190"/>
      <c r="CO33" s="190"/>
      <c r="CP33" s="190"/>
      <c r="CQ33" s="414"/>
      <c r="CR33" s="410">
        <v>4</v>
      </c>
      <c r="CS33" s="51">
        <v>4</v>
      </c>
      <c r="CT33" s="51">
        <v>4</v>
      </c>
      <c r="CU33" s="513">
        <v>4</v>
      </c>
      <c r="CV33" s="151"/>
      <c r="CW33" s="149"/>
      <c r="CX33" s="151"/>
      <c r="CY33" s="151"/>
      <c r="CZ33" s="151"/>
      <c r="DA33" s="55"/>
      <c r="DB33" s="151"/>
      <c r="DC33" s="151"/>
      <c r="DD33" s="151"/>
      <c r="DE33" s="149"/>
      <c r="DF33" s="149"/>
      <c r="DG33" s="149"/>
      <c r="DH33" s="149"/>
      <c r="DI33" s="149"/>
      <c r="DJ33" s="149"/>
      <c r="DK33" s="24"/>
      <c r="DL33" s="54"/>
      <c r="DM33" s="54"/>
      <c r="DN33" s="54"/>
      <c r="DO33" s="54"/>
      <c r="DP33" s="54"/>
      <c r="DQ33" s="410">
        <v>0</v>
      </c>
      <c r="DR33" s="63"/>
      <c r="DS33" s="149">
        <v>4</v>
      </c>
      <c r="DT33" s="149"/>
      <c r="DU33" s="149"/>
      <c r="DV33" s="638">
        <v>3</v>
      </c>
      <c r="DW33" s="638">
        <v>4</v>
      </c>
      <c r="DX33" s="638"/>
      <c r="DY33" s="638"/>
      <c r="DZ33" s="190"/>
      <c r="EA33" s="190"/>
      <c r="EB33" s="190"/>
      <c r="EC33" s="190"/>
      <c r="ED33" s="410">
        <v>3</v>
      </c>
      <c r="EE33" s="63">
        <v>3</v>
      </c>
      <c r="EF33" s="63"/>
      <c r="EG33" s="63"/>
      <c r="EH33" s="149">
        <v>4</v>
      </c>
      <c r="EI33" s="149">
        <v>3</v>
      </c>
      <c r="EJ33" s="149"/>
      <c r="EK33" s="149"/>
      <c r="EL33" s="149"/>
      <c r="EM33" s="638">
        <v>5</v>
      </c>
      <c r="EN33" s="638">
        <v>5</v>
      </c>
      <c r="EO33" s="64"/>
      <c r="EP33" s="190"/>
      <c r="EQ33" s="622">
        <v>4</v>
      </c>
      <c r="ER33" s="648"/>
      <c r="ES33" s="151"/>
      <c r="ET33" s="151"/>
      <c r="EU33" s="151"/>
      <c r="EV33" s="151"/>
      <c r="EW33" s="547"/>
      <c r="EX33" s="655"/>
      <c r="EY33" s="655"/>
      <c r="FA33" s="169">
        <f t="shared" si="4"/>
        <v>2</v>
      </c>
      <c r="FB33" s="170">
        <f t="shared" si="5"/>
        <v>9</v>
      </c>
      <c r="FC33" s="170">
        <f t="shared" si="6"/>
        <v>19</v>
      </c>
      <c r="FD33" s="171">
        <f t="shared" si="7"/>
        <v>5</v>
      </c>
      <c r="FE33" s="172"/>
      <c r="FF33" s="66">
        <f t="shared" si="8"/>
        <v>5</v>
      </c>
      <c r="FG33" s="170">
        <f t="shared" si="9"/>
        <v>23</v>
      </c>
      <c r="FH33" s="170">
        <f t="shared" si="10"/>
        <v>42</v>
      </c>
      <c r="FI33" s="170">
        <f t="shared" si="11"/>
        <v>10</v>
      </c>
      <c r="FJ33" s="173">
        <f t="shared" si="12"/>
        <v>80</v>
      </c>
      <c r="FK33" s="168">
        <f t="shared" si="13"/>
        <v>263</v>
      </c>
      <c r="FL33" s="264">
        <f t="shared" si="14"/>
        <v>3.2875</v>
      </c>
      <c r="FM33" s="265"/>
      <c r="FN33" s="265"/>
      <c r="FO33" s="234">
        <f t="shared" si="15"/>
        <v>3.2875</v>
      </c>
    </row>
    <row r="34" spans="1:171" ht="13.5" thickBot="1">
      <c r="A34" s="181">
        <v>4</v>
      </c>
      <c r="B34" s="105" t="s">
        <v>19</v>
      </c>
      <c r="C34" s="418">
        <v>0</v>
      </c>
      <c r="D34" s="191"/>
      <c r="E34" s="191"/>
      <c r="F34" s="191"/>
      <c r="G34" s="408">
        <v>4</v>
      </c>
      <c r="H34" s="408">
        <v>4</v>
      </c>
      <c r="I34" s="408">
        <v>4</v>
      </c>
      <c r="J34" s="151"/>
      <c r="K34" s="151"/>
      <c r="L34" s="151"/>
      <c r="M34" s="641">
        <v>3</v>
      </c>
      <c r="N34" s="641">
        <v>4</v>
      </c>
      <c r="O34" s="641">
        <v>4</v>
      </c>
      <c r="P34" s="641">
        <v>4</v>
      </c>
      <c r="Q34" s="641">
        <v>3</v>
      </c>
      <c r="R34" s="641">
        <v>4</v>
      </c>
      <c r="S34" s="641">
        <v>4</v>
      </c>
      <c r="T34" s="641"/>
      <c r="U34" s="641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207"/>
      <c r="AH34" s="51">
        <v>0</v>
      </c>
      <c r="AI34" s="50"/>
      <c r="AJ34" s="151">
        <v>4</v>
      </c>
      <c r="AK34" s="149">
        <v>4</v>
      </c>
      <c r="AL34" s="149">
        <v>4</v>
      </c>
      <c r="AM34" s="151"/>
      <c r="AN34" s="641">
        <v>4</v>
      </c>
      <c r="AO34" s="55"/>
      <c r="AP34" s="151"/>
      <c r="AQ34" s="151"/>
      <c r="AR34" s="63"/>
      <c r="AS34" s="63"/>
      <c r="AT34" s="63"/>
      <c r="AU34" s="63"/>
      <c r="AV34" s="63"/>
      <c r="AW34" s="63"/>
      <c r="AX34" s="64"/>
      <c r="AY34" s="54"/>
      <c r="AZ34" s="190"/>
      <c r="BA34" s="190"/>
      <c r="BB34" s="190"/>
      <c r="BC34" s="410">
        <v>0</v>
      </c>
      <c r="BD34" s="51"/>
      <c r="BE34" s="51"/>
      <c r="BF34" s="513">
        <v>4</v>
      </c>
      <c r="BG34" s="151">
        <v>4</v>
      </c>
      <c r="BH34" s="149"/>
      <c r="BI34" s="638">
        <v>3</v>
      </c>
      <c r="BJ34" s="638"/>
      <c r="BK34" s="638"/>
      <c r="BL34" s="64"/>
      <c r="BM34" s="64"/>
      <c r="BN34" s="64"/>
      <c r="BO34" s="64"/>
      <c r="BP34" s="64"/>
      <c r="BQ34" s="64"/>
      <c r="BR34" s="64"/>
      <c r="BS34" s="416">
        <v>0</v>
      </c>
      <c r="BT34" s="164"/>
      <c r="BU34" s="151"/>
      <c r="BV34" s="149"/>
      <c r="BW34" s="54"/>
      <c r="BX34" s="54"/>
      <c r="BY34" s="54"/>
      <c r="BZ34" s="64"/>
      <c r="CA34" s="64"/>
      <c r="CB34" s="64"/>
      <c r="CC34" s="190"/>
      <c r="CD34" s="191">
        <v>0</v>
      </c>
      <c r="CE34" s="648">
        <v>5</v>
      </c>
      <c r="CF34" s="641">
        <v>4</v>
      </c>
      <c r="CG34" s="641"/>
      <c r="CH34" s="641"/>
      <c r="CI34" s="55"/>
      <c r="CJ34" s="55"/>
      <c r="CK34" s="54"/>
      <c r="CL34" s="54"/>
      <c r="CM34" s="190"/>
      <c r="CN34" s="190"/>
      <c r="CO34" s="190"/>
      <c r="CP34" s="190"/>
      <c r="CQ34" s="414"/>
      <c r="CR34" s="410">
        <v>0</v>
      </c>
      <c r="CS34" s="51"/>
      <c r="CT34" s="51"/>
      <c r="CU34" s="513"/>
      <c r="CV34" s="151"/>
      <c r="CW34" s="149"/>
      <c r="CX34" s="151"/>
      <c r="CY34" s="151"/>
      <c r="CZ34" s="151"/>
      <c r="DA34" s="55"/>
      <c r="DB34" s="151"/>
      <c r="DC34" s="151"/>
      <c r="DD34" s="151"/>
      <c r="DE34" s="149"/>
      <c r="DF34" s="149"/>
      <c r="DG34" s="149"/>
      <c r="DH34" s="149"/>
      <c r="DI34" s="149"/>
      <c r="DJ34" s="149"/>
      <c r="DK34" s="24"/>
      <c r="DL34" s="54"/>
      <c r="DM34" s="54"/>
      <c r="DN34" s="54"/>
      <c r="DO34" s="54"/>
      <c r="DP34" s="54"/>
      <c r="DQ34" s="410">
        <v>0</v>
      </c>
      <c r="DR34" s="63"/>
      <c r="DS34" s="149">
        <v>5</v>
      </c>
      <c r="DT34" s="149">
        <v>5</v>
      </c>
      <c r="DU34" s="149"/>
      <c r="DV34" s="638">
        <v>5</v>
      </c>
      <c r="DW34" s="638">
        <v>5</v>
      </c>
      <c r="DX34" s="638">
        <v>4</v>
      </c>
      <c r="DY34" s="638"/>
      <c r="DZ34" s="190"/>
      <c r="EA34" s="190"/>
      <c r="EB34" s="190"/>
      <c r="EC34" s="190"/>
      <c r="ED34" s="410">
        <v>0</v>
      </c>
      <c r="EE34" s="63"/>
      <c r="EF34" s="63"/>
      <c r="EG34" s="63"/>
      <c r="EH34" s="149">
        <v>4</v>
      </c>
      <c r="EI34" s="149">
        <v>4</v>
      </c>
      <c r="EJ34" s="149">
        <v>4</v>
      </c>
      <c r="EK34" s="149"/>
      <c r="EL34" s="149"/>
      <c r="EM34" s="638">
        <v>5</v>
      </c>
      <c r="EN34" s="638"/>
      <c r="EO34" s="64"/>
      <c r="EP34" s="190"/>
      <c r="EQ34" s="622">
        <v>4</v>
      </c>
      <c r="ER34" s="648">
        <v>5</v>
      </c>
      <c r="ES34" s="151"/>
      <c r="ET34" s="151"/>
      <c r="EU34" s="151"/>
      <c r="EV34" s="151"/>
      <c r="EW34" s="547"/>
      <c r="EX34" s="655"/>
      <c r="EY34" s="655"/>
      <c r="FA34" s="169">
        <f t="shared" si="4"/>
        <v>7</v>
      </c>
      <c r="FB34" s="170">
        <f t="shared" si="5"/>
        <v>20</v>
      </c>
      <c r="FC34" s="170">
        <f t="shared" si="6"/>
        <v>3</v>
      </c>
      <c r="FD34" s="171">
        <f t="shared" si="7"/>
        <v>0</v>
      </c>
      <c r="FE34" s="172"/>
      <c r="FF34" s="66">
        <f t="shared" si="8"/>
        <v>21</v>
      </c>
      <c r="FG34" s="170">
        <f t="shared" si="9"/>
        <v>35</v>
      </c>
      <c r="FH34" s="170">
        <f t="shared" si="10"/>
        <v>9</v>
      </c>
      <c r="FI34" s="170">
        <f t="shared" si="11"/>
        <v>1</v>
      </c>
      <c r="FJ34" s="173">
        <f t="shared" si="12"/>
        <v>66</v>
      </c>
      <c r="FK34" s="168">
        <f t="shared" si="13"/>
        <v>274</v>
      </c>
      <c r="FL34" s="264">
        <f t="shared" si="14"/>
        <v>4.151515151515151</v>
      </c>
      <c r="FM34" s="265"/>
      <c r="FN34" s="265"/>
      <c r="FO34" s="234">
        <f t="shared" si="15"/>
        <v>4.151515151515151</v>
      </c>
    </row>
    <row r="35" spans="1:171" ht="13.5" thickBot="1">
      <c r="A35" s="96">
        <v>5</v>
      </c>
      <c r="B35" s="105" t="s">
        <v>20</v>
      </c>
      <c r="C35" s="418">
        <v>4</v>
      </c>
      <c r="D35" s="191">
        <v>4</v>
      </c>
      <c r="E35" s="191">
        <v>4</v>
      </c>
      <c r="F35" s="191"/>
      <c r="G35" s="408">
        <v>4</v>
      </c>
      <c r="H35" s="408">
        <v>3</v>
      </c>
      <c r="I35" s="408">
        <v>4</v>
      </c>
      <c r="J35" s="151">
        <v>4</v>
      </c>
      <c r="K35" s="151"/>
      <c r="L35" s="151"/>
      <c r="M35" s="641">
        <v>4</v>
      </c>
      <c r="N35" s="641">
        <v>4</v>
      </c>
      <c r="O35" s="641">
        <v>4</v>
      </c>
      <c r="P35" s="641">
        <v>3</v>
      </c>
      <c r="Q35" s="641">
        <v>4</v>
      </c>
      <c r="R35" s="641">
        <v>3</v>
      </c>
      <c r="S35" s="641">
        <v>3</v>
      </c>
      <c r="T35" s="641"/>
      <c r="U35" s="641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207"/>
      <c r="AH35" s="51">
        <v>4</v>
      </c>
      <c r="AI35" s="50"/>
      <c r="AJ35" s="151"/>
      <c r="AK35" s="149"/>
      <c r="AL35" s="149">
        <v>4</v>
      </c>
      <c r="AM35" s="151"/>
      <c r="AN35" s="641">
        <v>0</v>
      </c>
      <c r="AO35" s="55"/>
      <c r="AP35" s="151"/>
      <c r="AQ35" s="151"/>
      <c r="AR35" s="63"/>
      <c r="AS35" s="63"/>
      <c r="AT35" s="63"/>
      <c r="AU35" s="63"/>
      <c r="AV35" s="63"/>
      <c r="AW35" s="63"/>
      <c r="AX35" s="64"/>
      <c r="AY35" s="54"/>
      <c r="AZ35" s="190"/>
      <c r="BA35" s="190"/>
      <c r="BB35" s="190"/>
      <c r="BC35" s="410">
        <v>5</v>
      </c>
      <c r="BD35" s="51">
        <v>5</v>
      </c>
      <c r="BE35" s="51"/>
      <c r="BF35" s="513"/>
      <c r="BG35" s="151">
        <v>4</v>
      </c>
      <c r="BH35" s="149"/>
      <c r="BI35" s="638">
        <v>4</v>
      </c>
      <c r="BJ35" s="638"/>
      <c r="BK35" s="638"/>
      <c r="BL35" s="64"/>
      <c r="BM35" s="64"/>
      <c r="BN35" s="64"/>
      <c r="BO35" s="64"/>
      <c r="BP35" s="64"/>
      <c r="BQ35" s="64"/>
      <c r="BR35" s="64"/>
      <c r="BS35" s="416">
        <v>0</v>
      </c>
      <c r="BT35" s="164"/>
      <c r="BU35" s="151"/>
      <c r="BV35" s="149"/>
      <c r="BW35" s="54"/>
      <c r="BX35" s="54"/>
      <c r="BY35" s="54"/>
      <c r="BZ35" s="64"/>
      <c r="CA35" s="64"/>
      <c r="CB35" s="64"/>
      <c r="CC35" s="190"/>
      <c r="CD35" s="191">
        <v>0</v>
      </c>
      <c r="CE35" s="648">
        <v>0</v>
      </c>
      <c r="CF35" s="641"/>
      <c r="CG35" s="641"/>
      <c r="CH35" s="641"/>
      <c r="CI35" s="55"/>
      <c r="CJ35" s="55"/>
      <c r="CK35" s="54"/>
      <c r="CL35" s="54"/>
      <c r="CM35" s="190"/>
      <c r="CN35" s="190"/>
      <c r="CO35" s="190"/>
      <c r="CP35" s="190"/>
      <c r="CQ35" s="414"/>
      <c r="CR35" s="410">
        <v>4</v>
      </c>
      <c r="CS35" s="51">
        <v>4</v>
      </c>
      <c r="CT35" s="51">
        <v>5</v>
      </c>
      <c r="CU35" s="513">
        <v>4</v>
      </c>
      <c r="CV35" s="151">
        <v>4</v>
      </c>
      <c r="CW35" s="149"/>
      <c r="CX35" s="151"/>
      <c r="CY35" s="151"/>
      <c r="CZ35" s="151"/>
      <c r="DA35" s="55"/>
      <c r="DB35" s="151"/>
      <c r="DC35" s="151"/>
      <c r="DD35" s="151"/>
      <c r="DE35" s="149"/>
      <c r="DF35" s="149"/>
      <c r="DG35" s="149"/>
      <c r="DH35" s="149"/>
      <c r="DI35" s="149"/>
      <c r="DJ35" s="149"/>
      <c r="DK35" s="24"/>
      <c r="DL35" s="54"/>
      <c r="DM35" s="54"/>
      <c r="DN35" s="54"/>
      <c r="DO35" s="54"/>
      <c r="DP35" s="54"/>
      <c r="DQ35" s="410">
        <v>0</v>
      </c>
      <c r="DR35" s="63"/>
      <c r="DS35" s="149">
        <v>4</v>
      </c>
      <c r="DT35" s="149"/>
      <c r="DU35" s="149"/>
      <c r="DV35" s="638">
        <v>4</v>
      </c>
      <c r="DW35" s="638">
        <v>4</v>
      </c>
      <c r="DX35" s="638"/>
      <c r="DY35" s="638"/>
      <c r="DZ35" s="190"/>
      <c r="EA35" s="190"/>
      <c r="EB35" s="190"/>
      <c r="EC35" s="190"/>
      <c r="ED35" s="410">
        <v>3</v>
      </c>
      <c r="EE35" s="63">
        <v>2</v>
      </c>
      <c r="EF35" s="63"/>
      <c r="EG35" s="63"/>
      <c r="EH35" s="149">
        <v>3</v>
      </c>
      <c r="EI35" s="149">
        <v>3</v>
      </c>
      <c r="EJ35" s="149"/>
      <c r="EK35" s="149"/>
      <c r="EL35" s="149"/>
      <c r="EM35" s="638">
        <v>5</v>
      </c>
      <c r="EN35" s="638">
        <v>4</v>
      </c>
      <c r="EO35" s="64"/>
      <c r="EP35" s="190"/>
      <c r="EQ35" s="622">
        <v>4</v>
      </c>
      <c r="ER35" s="648">
        <v>5</v>
      </c>
      <c r="ES35" s="151">
        <v>5</v>
      </c>
      <c r="ET35" s="151"/>
      <c r="EU35" s="151"/>
      <c r="EV35" s="151"/>
      <c r="EW35" s="547"/>
      <c r="EX35" s="655"/>
      <c r="EY35" s="655"/>
      <c r="FA35" s="169">
        <f t="shared" si="4"/>
        <v>6</v>
      </c>
      <c r="FB35" s="170">
        <f t="shared" si="5"/>
        <v>23</v>
      </c>
      <c r="FC35" s="170">
        <f t="shared" si="6"/>
        <v>7</v>
      </c>
      <c r="FD35" s="171">
        <f t="shared" si="7"/>
        <v>1</v>
      </c>
      <c r="FE35" s="172"/>
      <c r="FF35" s="66">
        <f t="shared" si="8"/>
        <v>14</v>
      </c>
      <c r="FG35" s="170">
        <f t="shared" si="9"/>
        <v>48</v>
      </c>
      <c r="FH35" s="170">
        <f t="shared" si="10"/>
        <v>10</v>
      </c>
      <c r="FI35" s="170">
        <f t="shared" si="11"/>
        <v>5</v>
      </c>
      <c r="FJ35" s="173">
        <f t="shared" si="12"/>
        <v>77</v>
      </c>
      <c r="FK35" s="168">
        <f t="shared" si="13"/>
        <v>302</v>
      </c>
      <c r="FL35" s="264">
        <f t="shared" si="14"/>
        <v>3.9220779220779223</v>
      </c>
      <c r="FM35" s="265"/>
      <c r="FN35" s="265"/>
      <c r="FO35" s="234">
        <f t="shared" si="15"/>
        <v>3.9220779220779223</v>
      </c>
    </row>
    <row r="36" spans="1:171" ht="13.5" thickBot="1">
      <c r="A36" s="181">
        <v>6</v>
      </c>
      <c r="B36" s="105" t="s">
        <v>43</v>
      </c>
      <c r="C36" s="418">
        <v>4</v>
      </c>
      <c r="D36" s="191">
        <v>4</v>
      </c>
      <c r="E36" s="191">
        <v>4</v>
      </c>
      <c r="F36" s="191"/>
      <c r="G36" s="408">
        <v>4</v>
      </c>
      <c r="H36" s="408">
        <v>4</v>
      </c>
      <c r="I36" s="408">
        <v>4</v>
      </c>
      <c r="J36" s="151">
        <v>4</v>
      </c>
      <c r="K36" s="151">
        <v>4</v>
      </c>
      <c r="L36" s="151"/>
      <c r="M36" s="641">
        <v>4</v>
      </c>
      <c r="N36" s="641">
        <v>4</v>
      </c>
      <c r="O36" s="641">
        <v>4</v>
      </c>
      <c r="P36" s="641">
        <v>4</v>
      </c>
      <c r="Q36" s="641">
        <v>3</v>
      </c>
      <c r="R36" s="641">
        <v>3</v>
      </c>
      <c r="S36" s="641">
        <v>4</v>
      </c>
      <c r="T36" s="641"/>
      <c r="U36" s="641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207"/>
      <c r="AH36" s="51">
        <v>5</v>
      </c>
      <c r="AI36" s="50">
        <v>4</v>
      </c>
      <c r="AJ36" s="151">
        <v>4</v>
      </c>
      <c r="AK36" s="149"/>
      <c r="AL36" s="149"/>
      <c r="AM36" s="151"/>
      <c r="AN36" s="641">
        <v>4</v>
      </c>
      <c r="AO36" s="55"/>
      <c r="AP36" s="151"/>
      <c r="AQ36" s="151"/>
      <c r="AR36" s="63"/>
      <c r="AS36" s="63"/>
      <c r="AT36" s="63"/>
      <c r="AU36" s="63"/>
      <c r="AV36" s="63"/>
      <c r="AW36" s="63"/>
      <c r="AX36" s="64"/>
      <c r="AY36" s="54"/>
      <c r="AZ36" s="190"/>
      <c r="BA36" s="190"/>
      <c r="BB36" s="190"/>
      <c r="BC36" s="410">
        <v>3</v>
      </c>
      <c r="BD36" s="51">
        <v>4</v>
      </c>
      <c r="BE36" s="51"/>
      <c r="BF36" s="513">
        <v>4</v>
      </c>
      <c r="BG36" s="151">
        <v>3</v>
      </c>
      <c r="BH36" s="149"/>
      <c r="BI36" s="638">
        <v>3</v>
      </c>
      <c r="BJ36" s="638">
        <v>5</v>
      </c>
      <c r="BK36" s="638"/>
      <c r="BL36" s="64"/>
      <c r="BM36" s="64"/>
      <c r="BN36" s="64"/>
      <c r="BO36" s="64"/>
      <c r="BP36" s="64"/>
      <c r="BQ36" s="64"/>
      <c r="BR36" s="64"/>
      <c r="BS36" s="416">
        <v>0</v>
      </c>
      <c r="BT36" s="164"/>
      <c r="BU36" s="151"/>
      <c r="BV36" s="149"/>
      <c r="BW36" s="54"/>
      <c r="BX36" s="54"/>
      <c r="BY36" s="54"/>
      <c r="BZ36" s="64"/>
      <c r="CA36" s="64"/>
      <c r="CB36" s="64"/>
      <c r="CC36" s="190"/>
      <c r="CD36" s="191">
        <v>4</v>
      </c>
      <c r="CE36" s="648">
        <v>4</v>
      </c>
      <c r="CF36" s="641">
        <v>5</v>
      </c>
      <c r="CG36" s="641">
        <v>4</v>
      </c>
      <c r="CH36" s="641"/>
      <c r="CI36" s="55"/>
      <c r="CJ36" s="55"/>
      <c r="CK36" s="54"/>
      <c r="CL36" s="54"/>
      <c r="CM36" s="190"/>
      <c r="CN36" s="190"/>
      <c r="CO36" s="190"/>
      <c r="CP36" s="190"/>
      <c r="CQ36" s="414"/>
      <c r="CR36" s="410">
        <v>5</v>
      </c>
      <c r="CS36" s="51">
        <v>5</v>
      </c>
      <c r="CT36" s="51">
        <v>5</v>
      </c>
      <c r="CU36" s="513">
        <v>4</v>
      </c>
      <c r="CV36" s="151">
        <v>5</v>
      </c>
      <c r="CW36" s="149">
        <v>5</v>
      </c>
      <c r="CX36" s="151">
        <v>4</v>
      </c>
      <c r="CY36" s="151"/>
      <c r="CZ36" s="151"/>
      <c r="DA36" s="55"/>
      <c r="DB36" s="151"/>
      <c r="DC36" s="151"/>
      <c r="DD36" s="151"/>
      <c r="DE36" s="149"/>
      <c r="DF36" s="149"/>
      <c r="DG36" s="149"/>
      <c r="DH36" s="149"/>
      <c r="DI36" s="149"/>
      <c r="DJ36" s="149"/>
      <c r="DK36" s="24"/>
      <c r="DL36" s="54"/>
      <c r="DM36" s="54"/>
      <c r="DN36" s="54"/>
      <c r="DO36" s="54"/>
      <c r="DP36" s="54"/>
      <c r="DQ36" s="410">
        <v>5</v>
      </c>
      <c r="DR36" s="63"/>
      <c r="DS36" s="149"/>
      <c r="DT36" s="149"/>
      <c r="DU36" s="149"/>
      <c r="DV36" s="638">
        <v>5</v>
      </c>
      <c r="DW36" s="638">
        <v>4</v>
      </c>
      <c r="DX36" s="638">
        <v>5</v>
      </c>
      <c r="DY36" s="638"/>
      <c r="DZ36" s="190"/>
      <c r="EA36" s="190"/>
      <c r="EB36" s="190"/>
      <c r="EC36" s="190"/>
      <c r="ED36" s="410">
        <v>0</v>
      </c>
      <c r="EE36" s="63"/>
      <c r="EF36" s="63"/>
      <c r="EG36" s="63"/>
      <c r="EH36" s="149">
        <v>3</v>
      </c>
      <c r="EI36" s="149">
        <v>3</v>
      </c>
      <c r="EJ36" s="149">
        <v>3</v>
      </c>
      <c r="EK36" s="149"/>
      <c r="EL36" s="149"/>
      <c r="EM36" s="638">
        <v>5</v>
      </c>
      <c r="EN36" s="638">
        <v>4</v>
      </c>
      <c r="EO36" s="64"/>
      <c r="EP36" s="190"/>
      <c r="EQ36" s="622">
        <v>4</v>
      </c>
      <c r="ER36" s="648">
        <v>5</v>
      </c>
      <c r="ES36" s="151">
        <v>4</v>
      </c>
      <c r="ET36" s="151"/>
      <c r="EU36" s="151"/>
      <c r="EV36" s="151"/>
      <c r="EW36" s="547"/>
      <c r="EX36" s="655"/>
      <c r="EY36" s="655"/>
      <c r="FA36" s="169">
        <f t="shared" si="4"/>
        <v>13</v>
      </c>
      <c r="FB36" s="170">
        <f t="shared" si="5"/>
        <v>27</v>
      </c>
      <c r="FC36" s="170">
        <f t="shared" si="6"/>
        <v>8</v>
      </c>
      <c r="FD36" s="171">
        <f t="shared" si="7"/>
        <v>0</v>
      </c>
      <c r="FE36" s="172"/>
      <c r="FF36" s="66">
        <f t="shared" si="8"/>
        <v>33</v>
      </c>
      <c r="FG36" s="170">
        <f t="shared" si="9"/>
        <v>48</v>
      </c>
      <c r="FH36" s="170">
        <f t="shared" si="10"/>
        <v>18</v>
      </c>
      <c r="FI36" s="170">
        <f t="shared" si="11"/>
        <v>2</v>
      </c>
      <c r="FJ36" s="173">
        <f t="shared" si="12"/>
        <v>101</v>
      </c>
      <c r="FK36" s="168">
        <f t="shared" si="13"/>
        <v>415</v>
      </c>
      <c r="FL36" s="264">
        <f t="shared" si="14"/>
        <v>4.108910891089109</v>
      </c>
      <c r="FM36" s="265"/>
      <c r="FN36" s="265"/>
      <c r="FO36" s="234">
        <f t="shared" si="15"/>
        <v>4.108910891089109</v>
      </c>
    </row>
    <row r="37" spans="1:171" ht="13.5" thickBot="1">
      <c r="A37" s="181">
        <v>7</v>
      </c>
      <c r="B37" s="105" t="s">
        <v>44</v>
      </c>
      <c r="C37" s="418">
        <v>4</v>
      </c>
      <c r="D37" s="191">
        <v>4</v>
      </c>
      <c r="E37" s="191">
        <v>4</v>
      </c>
      <c r="F37" s="191"/>
      <c r="G37" s="408">
        <v>4</v>
      </c>
      <c r="H37" s="408">
        <v>3</v>
      </c>
      <c r="I37" s="408">
        <v>4</v>
      </c>
      <c r="J37" s="151">
        <v>3</v>
      </c>
      <c r="K37" s="151"/>
      <c r="L37" s="151"/>
      <c r="M37" s="641">
        <v>3</v>
      </c>
      <c r="N37" s="641">
        <v>3</v>
      </c>
      <c r="O37" s="641">
        <v>2</v>
      </c>
      <c r="P37" s="641">
        <v>2</v>
      </c>
      <c r="Q37" s="641">
        <v>2</v>
      </c>
      <c r="R37" s="641"/>
      <c r="S37" s="641"/>
      <c r="T37" s="641"/>
      <c r="U37" s="641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207"/>
      <c r="AH37" s="51">
        <v>4</v>
      </c>
      <c r="AI37" s="50"/>
      <c r="AJ37" s="151">
        <v>4</v>
      </c>
      <c r="AK37" s="149">
        <v>4</v>
      </c>
      <c r="AL37" s="149"/>
      <c r="AM37" s="151"/>
      <c r="AN37" s="641">
        <v>4</v>
      </c>
      <c r="AO37" s="55"/>
      <c r="AP37" s="151"/>
      <c r="AQ37" s="151"/>
      <c r="AR37" s="63"/>
      <c r="AS37" s="63"/>
      <c r="AT37" s="63"/>
      <c r="AU37" s="63"/>
      <c r="AV37" s="63"/>
      <c r="AW37" s="63"/>
      <c r="AX37" s="64"/>
      <c r="AY37" s="54"/>
      <c r="AZ37" s="190"/>
      <c r="BA37" s="190"/>
      <c r="BB37" s="190"/>
      <c r="BC37" s="410">
        <v>5</v>
      </c>
      <c r="BD37" s="51"/>
      <c r="BE37" s="51"/>
      <c r="BF37" s="513">
        <v>5</v>
      </c>
      <c r="BG37" s="151">
        <v>4</v>
      </c>
      <c r="BH37" s="149">
        <v>4</v>
      </c>
      <c r="BI37" s="638">
        <v>4</v>
      </c>
      <c r="BJ37" s="638"/>
      <c r="BK37" s="638"/>
      <c r="BL37" s="64"/>
      <c r="BM37" s="64"/>
      <c r="BN37" s="64"/>
      <c r="BO37" s="64"/>
      <c r="BP37" s="64"/>
      <c r="BQ37" s="64"/>
      <c r="BR37" s="64"/>
      <c r="BS37" s="416">
        <v>0</v>
      </c>
      <c r="BT37" s="164"/>
      <c r="BU37" s="151"/>
      <c r="BV37" s="149"/>
      <c r="BW37" s="54"/>
      <c r="BX37" s="54"/>
      <c r="BY37" s="54"/>
      <c r="BZ37" s="64"/>
      <c r="CA37" s="64"/>
      <c r="CB37" s="64"/>
      <c r="CC37" s="190"/>
      <c r="CD37" s="191">
        <v>0</v>
      </c>
      <c r="CE37" s="648">
        <v>5</v>
      </c>
      <c r="CF37" s="641">
        <v>5</v>
      </c>
      <c r="CG37" s="641"/>
      <c r="CH37" s="641"/>
      <c r="CI37" s="55"/>
      <c r="CJ37" s="55"/>
      <c r="CK37" s="54"/>
      <c r="CL37" s="54"/>
      <c r="CM37" s="190"/>
      <c r="CN37" s="190"/>
      <c r="CO37" s="190"/>
      <c r="CP37" s="190"/>
      <c r="CQ37" s="414"/>
      <c r="CR37" s="410">
        <v>5</v>
      </c>
      <c r="CS37" s="51">
        <v>5</v>
      </c>
      <c r="CT37" s="51">
        <v>4</v>
      </c>
      <c r="CU37" s="513">
        <v>5</v>
      </c>
      <c r="CV37" s="151">
        <v>5</v>
      </c>
      <c r="CW37" s="149"/>
      <c r="CX37" s="151"/>
      <c r="CY37" s="151"/>
      <c r="CZ37" s="151"/>
      <c r="DA37" s="55"/>
      <c r="DB37" s="151"/>
      <c r="DC37" s="151"/>
      <c r="DD37" s="151"/>
      <c r="DE37" s="149"/>
      <c r="DF37" s="149"/>
      <c r="DG37" s="149"/>
      <c r="DH37" s="149"/>
      <c r="DI37" s="149"/>
      <c r="DJ37" s="149"/>
      <c r="DK37" s="24"/>
      <c r="DL37" s="54"/>
      <c r="DM37" s="54"/>
      <c r="DN37" s="54"/>
      <c r="DO37" s="54"/>
      <c r="DP37" s="54"/>
      <c r="DQ37" s="410">
        <v>0</v>
      </c>
      <c r="DR37" s="63"/>
      <c r="DS37" s="149">
        <v>4</v>
      </c>
      <c r="DT37" s="149"/>
      <c r="DU37" s="149"/>
      <c r="DV37" s="638">
        <v>4</v>
      </c>
      <c r="DW37" s="638">
        <v>4</v>
      </c>
      <c r="DX37" s="638"/>
      <c r="DY37" s="638"/>
      <c r="DZ37" s="190"/>
      <c r="EA37" s="190"/>
      <c r="EB37" s="190"/>
      <c r="EC37" s="190"/>
      <c r="ED37" s="410">
        <v>3</v>
      </c>
      <c r="EE37" s="63">
        <v>3</v>
      </c>
      <c r="EF37" s="63"/>
      <c r="EG37" s="63"/>
      <c r="EH37" s="149">
        <v>3</v>
      </c>
      <c r="EI37" s="149">
        <v>3</v>
      </c>
      <c r="EJ37" s="149">
        <v>2</v>
      </c>
      <c r="EK37" s="149"/>
      <c r="EL37" s="149"/>
      <c r="EM37" s="638">
        <v>0</v>
      </c>
      <c r="EN37" s="638"/>
      <c r="EO37" s="64"/>
      <c r="EP37" s="190"/>
      <c r="EQ37" s="622">
        <v>4</v>
      </c>
      <c r="ER37" s="648">
        <v>5</v>
      </c>
      <c r="ES37" s="151"/>
      <c r="ET37" s="151"/>
      <c r="EU37" s="151"/>
      <c r="EV37" s="151"/>
      <c r="EW37" s="547"/>
      <c r="EX37" s="655"/>
      <c r="EY37" s="655"/>
      <c r="FA37" s="169">
        <f t="shared" si="4"/>
        <v>9</v>
      </c>
      <c r="FB37" s="170">
        <f t="shared" si="5"/>
        <v>17</v>
      </c>
      <c r="FC37" s="170">
        <f t="shared" si="6"/>
        <v>8</v>
      </c>
      <c r="FD37" s="171">
        <f t="shared" si="7"/>
        <v>4</v>
      </c>
      <c r="FE37" s="172"/>
      <c r="FF37" s="66">
        <f t="shared" si="8"/>
        <v>19</v>
      </c>
      <c r="FG37" s="170">
        <f t="shared" si="9"/>
        <v>37</v>
      </c>
      <c r="FH37" s="170">
        <f t="shared" si="10"/>
        <v>21</v>
      </c>
      <c r="FI37" s="170">
        <f t="shared" si="11"/>
        <v>6</v>
      </c>
      <c r="FJ37" s="173">
        <f t="shared" si="12"/>
        <v>83</v>
      </c>
      <c r="FK37" s="168">
        <f t="shared" si="13"/>
        <v>318</v>
      </c>
      <c r="FL37" s="264">
        <f t="shared" si="14"/>
        <v>3.8313253012048194</v>
      </c>
      <c r="FM37" s="265"/>
      <c r="FN37" s="265"/>
      <c r="FO37" s="234">
        <f t="shared" si="15"/>
        <v>3.8313253012048194</v>
      </c>
    </row>
    <row r="38" spans="1:171" ht="13.5" thickBot="1">
      <c r="A38" s="96">
        <v>8</v>
      </c>
      <c r="B38" s="105" t="s">
        <v>21</v>
      </c>
      <c r="C38" s="418">
        <v>5</v>
      </c>
      <c r="D38" s="191"/>
      <c r="E38" s="191"/>
      <c r="F38" s="191"/>
      <c r="G38" s="408">
        <v>5</v>
      </c>
      <c r="H38" s="408"/>
      <c r="I38" s="408">
        <v>4</v>
      </c>
      <c r="J38" s="151"/>
      <c r="K38" s="151"/>
      <c r="L38" s="151"/>
      <c r="M38" s="641">
        <v>3</v>
      </c>
      <c r="N38" s="641">
        <v>4</v>
      </c>
      <c r="O38" s="641">
        <v>3</v>
      </c>
      <c r="P38" s="641"/>
      <c r="Q38" s="641"/>
      <c r="R38" s="641"/>
      <c r="S38" s="641"/>
      <c r="T38" s="641"/>
      <c r="U38" s="641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207"/>
      <c r="AH38" s="51">
        <v>0</v>
      </c>
      <c r="AI38" s="50"/>
      <c r="AJ38" s="151">
        <v>4</v>
      </c>
      <c r="AK38" s="149">
        <v>4</v>
      </c>
      <c r="AL38" s="149"/>
      <c r="AM38" s="151"/>
      <c r="AN38" s="641">
        <v>0</v>
      </c>
      <c r="AO38" s="55"/>
      <c r="AP38" s="151"/>
      <c r="AQ38" s="151"/>
      <c r="AR38" s="63"/>
      <c r="AS38" s="63"/>
      <c r="AT38" s="63"/>
      <c r="AU38" s="63"/>
      <c r="AV38" s="63"/>
      <c r="AW38" s="63"/>
      <c r="AX38" s="64"/>
      <c r="AY38" s="54"/>
      <c r="AZ38" s="190"/>
      <c r="BA38" s="190"/>
      <c r="BB38" s="190"/>
      <c r="BC38" s="410">
        <v>0</v>
      </c>
      <c r="BD38" s="51"/>
      <c r="BE38" s="51"/>
      <c r="BF38" s="513">
        <v>5</v>
      </c>
      <c r="BG38" s="151"/>
      <c r="BH38" s="149"/>
      <c r="BI38" s="638">
        <v>4</v>
      </c>
      <c r="BJ38" s="638">
        <v>4</v>
      </c>
      <c r="BK38" s="638"/>
      <c r="BL38" s="64"/>
      <c r="BM38" s="64"/>
      <c r="BN38" s="64"/>
      <c r="BO38" s="64"/>
      <c r="BP38" s="64"/>
      <c r="BQ38" s="64"/>
      <c r="BR38" s="64"/>
      <c r="BS38" s="416">
        <v>0</v>
      </c>
      <c r="BT38" s="164"/>
      <c r="BU38" s="151"/>
      <c r="BV38" s="149"/>
      <c r="BW38" s="54"/>
      <c r="BX38" s="54"/>
      <c r="BY38" s="54"/>
      <c r="BZ38" s="64"/>
      <c r="CA38" s="64"/>
      <c r="CB38" s="64"/>
      <c r="CC38" s="190"/>
      <c r="CD38" s="191">
        <v>0</v>
      </c>
      <c r="CE38" s="648">
        <v>0</v>
      </c>
      <c r="CF38" s="641"/>
      <c r="CG38" s="641"/>
      <c r="CH38" s="641"/>
      <c r="CI38" s="55"/>
      <c r="CJ38" s="55"/>
      <c r="CK38" s="54"/>
      <c r="CL38" s="54"/>
      <c r="CM38" s="190"/>
      <c r="CN38" s="190"/>
      <c r="CO38" s="190"/>
      <c r="CP38" s="190"/>
      <c r="CQ38" s="414"/>
      <c r="CR38" s="410">
        <v>0</v>
      </c>
      <c r="CS38" s="51"/>
      <c r="CT38" s="51"/>
      <c r="CU38" s="513"/>
      <c r="CV38" s="151"/>
      <c r="CW38" s="149"/>
      <c r="CX38" s="151"/>
      <c r="CY38" s="151"/>
      <c r="CZ38" s="151"/>
      <c r="DA38" s="55"/>
      <c r="DB38" s="151"/>
      <c r="DC38" s="151"/>
      <c r="DD38" s="151"/>
      <c r="DE38" s="149"/>
      <c r="DF38" s="149"/>
      <c r="DG38" s="149"/>
      <c r="DH38" s="149"/>
      <c r="DI38" s="149"/>
      <c r="DJ38" s="149"/>
      <c r="DK38" s="24"/>
      <c r="DL38" s="54"/>
      <c r="DM38" s="54"/>
      <c r="DN38" s="54"/>
      <c r="DO38" s="54"/>
      <c r="DP38" s="54"/>
      <c r="DQ38" s="410">
        <v>0</v>
      </c>
      <c r="DR38" s="63"/>
      <c r="DS38" s="149">
        <v>4</v>
      </c>
      <c r="DT38" s="149">
        <v>5</v>
      </c>
      <c r="DU38" s="149"/>
      <c r="DV38" s="638">
        <v>5</v>
      </c>
      <c r="DW38" s="638"/>
      <c r="DX38" s="638"/>
      <c r="DY38" s="638"/>
      <c r="DZ38" s="190"/>
      <c r="EA38" s="190"/>
      <c r="EB38" s="190"/>
      <c r="EC38" s="190"/>
      <c r="ED38" s="410">
        <v>5</v>
      </c>
      <c r="EE38" s="63"/>
      <c r="EF38" s="63"/>
      <c r="EG38" s="63"/>
      <c r="EH38" s="149">
        <v>3</v>
      </c>
      <c r="EI38" s="149">
        <v>5</v>
      </c>
      <c r="EJ38" s="149"/>
      <c r="EK38" s="149"/>
      <c r="EL38" s="149"/>
      <c r="EM38" s="638">
        <v>5</v>
      </c>
      <c r="EN38" s="638">
        <v>5</v>
      </c>
      <c r="EO38" s="64"/>
      <c r="EP38" s="190"/>
      <c r="EQ38" s="622">
        <v>4</v>
      </c>
      <c r="ER38" s="648">
        <v>5</v>
      </c>
      <c r="ES38" s="151"/>
      <c r="ET38" s="151"/>
      <c r="EU38" s="151"/>
      <c r="EV38" s="151"/>
      <c r="EW38" s="547"/>
      <c r="EX38" s="655"/>
      <c r="EY38" s="655"/>
      <c r="FA38" s="169">
        <f t="shared" si="4"/>
        <v>10</v>
      </c>
      <c r="FB38" s="170">
        <f t="shared" si="5"/>
        <v>8</v>
      </c>
      <c r="FC38" s="170">
        <f t="shared" si="6"/>
        <v>3</v>
      </c>
      <c r="FD38" s="171">
        <f t="shared" si="7"/>
        <v>0</v>
      </c>
      <c r="FE38" s="172"/>
      <c r="FF38" s="66">
        <f t="shared" si="8"/>
        <v>19</v>
      </c>
      <c r="FG38" s="170">
        <f t="shared" si="9"/>
        <v>20</v>
      </c>
      <c r="FH38" s="170">
        <f t="shared" si="10"/>
        <v>13</v>
      </c>
      <c r="FI38" s="170">
        <f t="shared" si="11"/>
        <v>2</v>
      </c>
      <c r="FJ38" s="173">
        <f t="shared" si="12"/>
        <v>54</v>
      </c>
      <c r="FK38" s="168">
        <f t="shared" si="13"/>
        <v>218</v>
      </c>
      <c r="FL38" s="264">
        <f t="shared" si="14"/>
        <v>4.037037037037037</v>
      </c>
      <c r="FM38" s="265"/>
      <c r="FN38" s="265"/>
      <c r="FO38" s="234">
        <f t="shared" si="15"/>
        <v>4.037037037037037</v>
      </c>
    </row>
    <row r="39" spans="1:171" ht="13.5" thickBot="1">
      <c r="A39" s="181">
        <v>9</v>
      </c>
      <c r="B39" s="105" t="s">
        <v>22</v>
      </c>
      <c r="C39" s="418">
        <v>3</v>
      </c>
      <c r="D39" s="191">
        <v>4</v>
      </c>
      <c r="E39" s="191">
        <v>4</v>
      </c>
      <c r="F39" s="191"/>
      <c r="G39" s="408">
        <v>4</v>
      </c>
      <c r="H39" s="408">
        <v>3</v>
      </c>
      <c r="I39" s="408">
        <v>4</v>
      </c>
      <c r="J39" s="151">
        <v>4</v>
      </c>
      <c r="K39" s="151"/>
      <c r="L39" s="151"/>
      <c r="M39" s="641">
        <v>3</v>
      </c>
      <c r="N39" s="641">
        <v>3</v>
      </c>
      <c r="O39" s="641">
        <v>3</v>
      </c>
      <c r="P39" s="641"/>
      <c r="Q39" s="641"/>
      <c r="R39" s="641"/>
      <c r="S39" s="641"/>
      <c r="T39" s="641"/>
      <c r="U39" s="641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207"/>
      <c r="AH39" s="51">
        <v>0</v>
      </c>
      <c r="AI39" s="50"/>
      <c r="AJ39" s="151">
        <v>4</v>
      </c>
      <c r="AK39" s="149">
        <v>3</v>
      </c>
      <c r="AL39" s="149"/>
      <c r="AM39" s="151"/>
      <c r="AN39" s="641">
        <v>0</v>
      </c>
      <c r="AO39" s="55"/>
      <c r="AP39" s="151"/>
      <c r="AQ39" s="151"/>
      <c r="AR39" s="63"/>
      <c r="AS39" s="63"/>
      <c r="AT39" s="63"/>
      <c r="AU39" s="63"/>
      <c r="AV39" s="63"/>
      <c r="AW39" s="63"/>
      <c r="AX39" s="64"/>
      <c r="AY39" s="54"/>
      <c r="AZ39" s="190"/>
      <c r="BA39" s="190"/>
      <c r="BB39" s="190"/>
      <c r="BC39" s="410">
        <v>3</v>
      </c>
      <c r="BD39" s="51">
        <v>4</v>
      </c>
      <c r="BE39" s="51"/>
      <c r="BF39" s="513"/>
      <c r="BG39" s="151">
        <v>4</v>
      </c>
      <c r="BH39" s="149"/>
      <c r="BI39" s="638">
        <v>4</v>
      </c>
      <c r="BJ39" s="638">
        <v>4</v>
      </c>
      <c r="BK39" s="638"/>
      <c r="BL39" s="64"/>
      <c r="BM39" s="64"/>
      <c r="BN39" s="64"/>
      <c r="BO39" s="64"/>
      <c r="BP39" s="64"/>
      <c r="BQ39" s="64"/>
      <c r="BR39" s="64"/>
      <c r="BS39" s="416">
        <v>0</v>
      </c>
      <c r="BT39" s="164"/>
      <c r="BU39" s="151"/>
      <c r="BV39" s="149"/>
      <c r="BW39" s="54"/>
      <c r="BX39" s="54"/>
      <c r="BY39" s="54"/>
      <c r="BZ39" s="64"/>
      <c r="CA39" s="64"/>
      <c r="CB39" s="64"/>
      <c r="CC39" s="190"/>
      <c r="CD39" s="191">
        <v>0</v>
      </c>
      <c r="CE39" s="648">
        <v>5</v>
      </c>
      <c r="CF39" s="641"/>
      <c r="CG39" s="641"/>
      <c r="CH39" s="641"/>
      <c r="CI39" s="55"/>
      <c r="CJ39" s="55"/>
      <c r="CK39" s="54"/>
      <c r="CL39" s="54"/>
      <c r="CM39" s="190"/>
      <c r="CN39" s="190"/>
      <c r="CO39" s="190"/>
      <c r="CP39" s="190"/>
      <c r="CQ39" s="414"/>
      <c r="CR39" s="410">
        <v>4</v>
      </c>
      <c r="CS39" s="51">
        <v>4</v>
      </c>
      <c r="CT39" s="51">
        <v>4</v>
      </c>
      <c r="CU39" s="513">
        <v>4</v>
      </c>
      <c r="CV39" s="151">
        <v>4</v>
      </c>
      <c r="CW39" s="149">
        <v>4</v>
      </c>
      <c r="CX39" s="151"/>
      <c r="CY39" s="151"/>
      <c r="CZ39" s="151"/>
      <c r="DA39" s="55"/>
      <c r="DB39" s="151"/>
      <c r="DC39" s="151"/>
      <c r="DD39" s="151"/>
      <c r="DE39" s="149"/>
      <c r="DF39" s="149"/>
      <c r="DG39" s="149"/>
      <c r="DH39" s="149"/>
      <c r="DI39" s="149"/>
      <c r="DJ39" s="149"/>
      <c r="DK39" s="24"/>
      <c r="DL39" s="54"/>
      <c r="DM39" s="54"/>
      <c r="DN39" s="54"/>
      <c r="DO39" s="54"/>
      <c r="DP39" s="54"/>
      <c r="DQ39" s="410">
        <v>0</v>
      </c>
      <c r="DR39" s="63"/>
      <c r="DS39" s="149"/>
      <c r="DT39" s="149"/>
      <c r="DU39" s="149"/>
      <c r="DV39" s="638">
        <v>4</v>
      </c>
      <c r="DW39" s="638">
        <v>5</v>
      </c>
      <c r="DX39" s="638">
        <v>4</v>
      </c>
      <c r="DY39" s="638"/>
      <c r="DZ39" s="190"/>
      <c r="EA39" s="190"/>
      <c r="EB39" s="190"/>
      <c r="EC39" s="190"/>
      <c r="ED39" s="410">
        <v>3</v>
      </c>
      <c r="EE39" s="63"/>
      <c r="EF39" s="63"/>
      <c r="EG39" s="63"/>
      <c r="EH39" s="149">
        <v>3</v>
      </c>
      <c r="EI39" s="149">
        <v>3</v>
      </c>
      <c r="EJ39" s="149">
        <v>5</v>
      </c>
      <c r="EK39" s="149"/>
      <c r="EL39" s="149"/>
      <c r="EM39" s="638">
        <v>5</v>
      </c>
      <c r="EN39" s="638"/>
      <c r="EO39" s="64"/>
      <c r="EP39" s="190"/>
      <c r="EQ39" s="622">
        <v>4</v>
      </c>
      <c r="ER39" s="648">
        <v>5</v>
      </c>
      <c r="ES39" s="151">
        <v>5</v>
      </c>
      <c r="ET39" s="151"/>
      <c r="EU39" s="151"/>
      <c r="EV39" s="151"/>
      <c r="EW39" s="547"/>
      <c r="EX39" s="655"/>
      <c r="EY39" s="655"/>
      <c r="FA39" s="169">
        <f t="shared" si="4"/>
        <v>6</v>
      </c>
      <c r="FB39" s="170">
        <f t="shared" si="5"/>
        <v>19</v>
      </c>
      <c r="FC39" s="170">
        <f t="shared" si="6"/>
        <v>10</v>
      </c>
      <c r="FD39" s="171">
        <f t="shared" si="7"/>
        <v>0</v>
      </c>
      <c r="FE39" s="172"/>
      <c r="FF39" s="66">
        <f t="shared" si="8"/>
        <v>14</v>
      </c>
      <c r="FG39" s="170">
        <f t="shared" si="9"/>
        <v>45</v>
      </c>
      <c r="FH39" s="170">
        <f t="shared" si="10"/>
        <v>15</v>
      </c>
      <c r="FI39" s="170">
        <f t="shared" si="11"/>
        <v>3</v>
      </c>
      <c r="FJ39" s="173">
        <f t="shared" si="12"/>
        <v>77</v>
      </c>
      <c r="FK39" s="168">
        <f t="shared" si="13"/>
        <v>301</v>
      </c>
      <c r="FL39" s="264">
        <f t="shared" si="14"/>
        <v>3.909090909090909</v>
      </c>
      <c r="FM39" s="265"/>
      <c r="FN39" s="265"/>
      <c r="FO39" s="234">
        <f t="shared" si="15"/>
        <v>3.909090909090909</v>
      </c>
    </row>
    <row r="40" spans="1:171" ht="13.5" thickBot="1">
      <c r="A40" s="181">
        <v>10</v>
      </c>
      <c r="B40" s="105" t="s">
        <v>45</v>
      </c>
      <c r="C40" s="418">
        <v>4</v>
      </c>
      <c r="D40" s="191"/>
      <c r="E40" s="191"/>
      <c r="F40" s="191"/>
      <c r="G40" s="408">
        <v>3</v>
      </c>
      <c r="H40" s="408">
        <v>3</v>
      </c>
      <c r="I40" s="408">
        <v>2</v>
      </c>
      <c r="J40" s="151"/>
      <c r="K40" s="151"/>
      <c r="L40" s="151"/>
      <c r="M40" s="641">
        <v>2</v>
      </c>
      <c r="N40" s="641">
        <v>3</v>
      </c>
      <c r="O40" s="641">
        <v>2</v>
      </c>
      <c r="P40" s="641">
        <v>3</v>
      </c>
      <c r="Q40" s="641">
        <v>2</v>
      </c>
      <c r="R40" s="641">
        <v>3</v>
      </c>
      <c r="S40" s="641">
        <v>3</v>
      </c>
      <c r="T40" s="641"/>
      <c r="U40" s="641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207"/>
      <c r="AH40" s="51">
        <v>3</v>
      </c>
      <c r="AI40" s="50"/>
      <c r="AJ40" s="151">
        <v>3</v>
      </c>
      <c r="AK40" s="149">
        <v>4</v>
      </c>
      <c r="AL40" s="149"/>
      <c r="AM40" s="151"/>
      <c r="AN40" s="641">
        <v>3</v>
      </c>
      <c r="AO40" s="55"/>
      <c r="AP40" s="151"/>
      <c r="AQ40" s="151"/>
      <c r="AR40" s="63"/>
      <c r="AS40" s="63"/>
      <c r="AT40" s="63"/>
      <c r="AU40" s="63"/>
      <c r="AV40" s="63"/>
      <c r="AW40" s="63"/>
      <c r="AX40" s="64"/>
      <c r="AY40" s="54"/>
      <c r="AZ40" s="190"/>
      <c r="BA40" s="190"/>
      <c r="BB40" s="190"/>
      <c r="BC40" s="410">
        <v>4</v>
      </c>
      <c r="BD40" s="51"/>
      <c r="BE40" s="51"/>
      <c r="BF40" s="513">
        <v>4</v>
      </c>
      <c r="BG40" s="151">
        <v>4</v>
      </c>
      <c r="BH40" s="149"/>
      <c r="BI40" s="638">
        <v>4</v>
      </c>
      <c r="BJ40" s="638"/>
      <c r="BK40" s="638"/>
      <c r="BL40" s="64"/>
      <c r="BM40" s="64"/>
      <c r="BN40" s="64"/>
      <c r="BO40" s="64"/>
      <c r="BP40" s="64"/>
      <c r="BQ40" s="64"/>
      <c r="BR40" s="64"/>
      <c r="BS40" s="416">
        <v>0</v>
      </c>
      <c r="BT40" s="164"/>
      <c r="BU40" s="151"/>
      <c r="BV40" s="149"/>
      <c r="BW40" s="54"/>
      <c r="BX40" s="54"/>
      <c r="BY40" s="54"/>
      <c r="BZ40" s="64"/>
      <c r="CA40" s="64"/>
      <c r="CB40" s="64"/>
      <c r="CC40" s="190"/>
      <c r="CD40" s="191">
        <v>4</v>
      </c>
      <c r="CE40" s="648">
        <v>4</v>
      </c>
      <c r="CF40" s="641">
        <v>4</v>
      </c>
      <c r="CG40" s="641">
        <v>4</v>
      </c>
      <c r="CH40" s="641"/>
      <c r="CI40" s="55"/>
      <c r="CJ40" s="55"/>
      <c r="CK40" s="54"/>
      <c r="CL40" s="54"/>
      <c r="CM40" s="190"/>
      <c r="CN40" s="190"/>
      <c r="CO40" s="190"/>
      <c r="CP40" s="190"/>
      <c r="CQ40" s="414"/>
      <c r="CR40" s="410">
        <v>5</v>
      </c>
      <c r="CS40" s="51">
        <v>5</v>
      </c>
      <c r="CT40" s="51">
        <v>4</v>
      </c>
      <c r="CU40" s="513">
        <v>5</v>
      </c>
      <c r="CV40" s="151">
        <v>5</v>
      </c>
      <c r="CW40" s="149"/>
      <c r="CX40" s="151"/>
      <c r="CY40" s="151"/>
      <c r="CZ40" s="151"/>
      <c r="DA40" s="55"/>
      <c r="DB40" s="151"/>
      <c r="DC40" s="151"/>
      <c r="DD40" s="151"/>
      <c r="DE40" s="149"/>
      <c r="DF40" s="149"/>
      <c r="DG40" s="149"/>
      <c r="DH40" s="149"/>
      <c r="DI40" s="149"/>
      <c r="DJ40" s="149"/>
      <c r="DK40" s="24"/>
      <c r="DL40" s="54"/>
      <c r="DM40" s="54"/>
      <c r="DN40" s="54"/>
      <c r="DO40" s="54"/>
      <c r="DP40" s="54"/>
      <c r="DQ40" s="410">
        <v>5</v>
      </c>
      <c r="DR40" s="63"/>
      <c r="DS40" s="149"/>
      <c r="DT40" s="149">
        <v>4</v>
      </c>
      <c r="DU40" s="149"/>
      <c r="DV40" s="638">
        <v>4</v>
      </c>
      <c r="DW40" s="638"/>
      <c r="DX40" s="638"/>
      <c r="DY40" s="638"/>
      <c r="DZ40" s="190"/>
      <c r="EA40" s="190"/>
      <c r="EB40" s="190"/>
      <c r="EC40" s="190"/>
      <c r="ED40" s="410">
        <v>3</v>
      </c>
      <c r="EE40" s="63">
        <v>2</v>
      </c>
      <c r="EF40" s="63"/>
      <c r="EG40" s="63"/>
      <c r="EH40" s="149">
        <v>3</v>
      </c>
      <c r="EI40" s="149">
        <v>3</v>
      </c>
      <c r="EJ40" s="149"/>
      <c r="EK40" s="149"/>
      <c r="EL40" s="149"/>
      <c r="EM40" s="638">
        <v>0</v>
      </c>
      <c r="EN40" s="638"/>
      <c r="EO40" s="64"/>
      <c r="EP40" s="190"/>
      <c r="EQ40" s="622">
        <v>3</v>
      </c>
      <c r="ER40" s="648">
        <v>4</v>
      </c>
      <c r="ES40" s="151"/>
      <c r="ET40" s="151"/>
      <c r="EU40" s="151"/>
      <c r="EV40" s="151"/>
      <c r="EW40" s="547"/>
      <c r="EX40" s="655"/>
      <c r="EY40" s="655"/>
      <c r="FA40" s="169">
        <f t="shared" si="4"/>
        <v>5</v>
      </c>
      <c r="FB40" s="170">
        <f t="shared" si="5"/>
        <v>14</v>
      </c>
      <c r="FC40" s="170">
        <f t="shared" si="6"/>
        <v>13</v>
      </c>
      <c r="FD40" s="171">
        <f t="shared" si="7"/>
        <v>5</v>
      </c>
      <c r="FE40" s="172"/>
      <c r="FF40" s="66">
        <f t="shared" si="8"/>
        <v>12</v>
      </c>
      <c r="FG40" s="170">
        <f t="shared" si="9"/>
        <v>34</v>
      </c>
      <c r="FH40" s="170">
        <f t="shared" si="10"/>
        <v>28</v>
      </c>
      <c r="FI40" s="170">
        <f t="shared" si="11"/>
        <v>10</v>
      </c>
      <c r="FJ40" s="173">
        <f t="shared" si="12"/>
        <v>84</v>
      </c>
      <c r="FK40" s="168">
        <f t="shared" si="13"/>
        <v>300</v>
      </c>
      <c r="FL40" s="264">
        <f t="shared" si="14"/>
        <v>3.5714285714285716</v>
      </c>
      <c r="FM40" s="265"/>
      <c r="FN40" s="265"/>
      <c r="FO40" s="234">
        <f t="shared" si="15"/>
        <v>3.5714285714285716</v>
      </c>
    </row>
    <row r="41" spans="1:171" ht="13.5" thickBot="1">
      <c r="A41" s="96">
        <v>11</v>
      </c>
      <c r="B41" s="105" t="s">
        <v>24</v>
      </c>
      <c r="C41" s="418">
        <v>3</v>
      </c>
      <c r="D41" s="191">
        <v>4</v>
      </c>
      <c r="E41" s="191">
        <v>4</v>
      </c>
      <c r="F41" s="191"/>
      <c r="G41" s="408">
        <v>3</v>
      </c>
      <c r="H41" s="408">
        <v>4</v>
      </c>
      <c r="I41" s="408">
        <v>3</v>
      </c>
      <c r="J41" s="151">
        <v>4</v>
      </c>
      <c r="K41" s="151">
        <v>3</v>
      </c>
      <c r="L41" s="151"/>
      <c r="M41" s="641">
        <v>3</v>
      </c>
      <c r="N41" s="641">
        <v>4</v>
      </c>
      <c r="O41" s="641">
        <v>3</v>
      </c>
      <c r="P41" s="641">
        <v>3</v>
      </c>
      <c r="Q41" s="641">
        <v>4</v>
      </c>
      <c r="R41" s="641">
        <v>4</v>
      </c>
      <c r="S41" s="641">
        <v>3</v>
      </c>
      <c r="T41" s="641">
        <v>4</v>
      </c>
      <c r="U41" s="641">
        <v>3</v>
      </c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207"/>
      <c r="AH41" s="51">
        <v>4</v>
      </c>
      <c r="AI41" s="50"/>
      <c r="AJ41" s="151">
        <v>3</v>
      </c>
      <c r="AK41" s="149">
        <v>4</v>
      </c>
      <c r="AL41" s="149"/>
      <c r="AM41" s="151"/>
      <c r="AN41" s="641">
        <v>4</v>
      </c>
      <c r="AO41" s="55"/>
      <c r="AP41" s="151"/>
      <c r="AQ41" s="151"/>
      <c r="AR41" s="63"/>
      <c r="AS41" s="63"/>
      <c r="AT41" s="63"/>
      <c r="AU41" s="63"/>
      <c r="AV41" s="63"/>
      <c r="AW41" s="63"/>
      <c r="AX41" s="64"/>
      <c r="AY41" s="54"/>
      <c r="AZ41" s="190"/>
      <c r="BA41" s="190"/>
      <c r="BB41" s="190"/>
      <c r="BC41" s="410">
        <v>0</v>
      </c>
      <c r="BD41" s="51"/>
      <c r="BE41" s="51"/>
      <c r="BF41" s="513">
        <v>3</v>
      </c>
      <c r="BG41" s="151">
        <v>4</v>
      </c>
      <c r="BH41" s="149">
        <v>3</v>
      </c>
      <c r="BI41" s="638">
        <v>2</v>
      </c>
      <c r="BJ41" s="638"/>
      <c r="BK41" s="638"/>
      <c r="BL41" s="64"/>
      <c r="BM41" s="64"/>
      <c r="BN41" s="64"/>
      <c r="BO41" s="64"/>
      <c r="BP41" s="64"/>
      <c r="BQ41" s="64"/>
      <c r="BR41" s="64"/>
      <c r="BS41" s="416">
        <v>0</v>
      </c>
      <c r="BT41" s="164"/>
      <c r="BU41" s="151"/>
      <c r="BV41" s="149"/>
      <c r="BW41" s="54"/>
      <c r="BX41" s="54"/>
      <c r="BY41" s="54"/>
      <c r="BZ41" s="64"/>
      <c r="CA41" s="64"/>
      <c r="CB41" s="64"/>
      <c r="CC41" s="190"/>
      <c r="CD41" s="191">
        <v>0</v>
      </c>
      <c r="CE41" s="648"/>
      <c r="CF41" s="641"/>
      <c r="CG41" s="641"/>
      <c r="CH41" s="641"/>
      <c r="CI41" s="55"/>
      <c r="CJ41" s="55"/>
      <c r="CK41" s="54"/>
      <c r="CL41" s="54"/>
      <c r="CM41" s="190"/>
      <c r="CN41" s="190"/>
      <c r="CO41" s="190"/>
      <c r="CP41" s="190"/>
      <c r="CQ41" s="414"/>
      <c r="CR41" s="410">
        <v>4</v>
      </c>
      <c r="CS41" s="51">
        <v>4</v>
      </c>
      <c r="CT41" s="51">
        <v>4</v>
      </c>
      <c r="CU41" s="513">
        <v>4</v>
      </c>
      <c r="CV41" s="151">
        <v>4</v>
      </c>
      <c r="CW41" s="149">
        <v>4</v>
      </c>
      <c r="CX41" s="151"/>
      <c r="CY41" s="151"/>
      <c r="CZ41" s="151"/>
      <c r="DA41" s="55"/>
      <c r="DB41" s="151"/>
      <c r="DC41" s="151"/>
      <c r="DD41" s="151"/>
      <c r="DE41" s="149"/>
      <c r="DF41" s="149"/>
      <c r="DG41" s="149"/>
      <c r="DH41" s="149"/>
      <c r="DI41" s="149"/>
      <c r="DJ41" s="149"/>
      <c r="DK41" s="24"/>
      <c r="DL41" s="54"/>
      <c r="DM41" s="54"/>
      <c r="DN41" s="54"/>
      <c r="DO41" s="54"/>
      <c r="DP41" s="54"/>
      <c r="DQ41" s="410">
        <v>0</v>
      </c>
      <c r="DR41" s="63"/>
      <c r="DS41" s="149"/>
      <c r="DT41" s="149">
        <v>4</v>
      </c>
      <c r="DU41" s="149"/>
      <c r="DV41" s="638">
        <v>3</v>
      </c>
      <c r="DW41" s="638">
        <v>4</v>
      </c>
      <c r="DX41" s="638"/>
      <c r="DY41" s="638"/>
      <c r="DZ41" s="190"/>
      <c r="EA41" s="190"/>
      <c r="EB41" s="190"/>
      <c r="EC41" s="190"/>
      <c r="ED41" s="410">
        <v>3</v>
      </c>
      <c r="EE41" s="63"/>
      <c r="EF41" s="63"/>
      <c r="EG41" s="63"/>
      <c r="EH41" s="149">
        <v>3</v>
      </c>
      <c r="EI41" s="149">
        <v>4</v>
      </c>
      <c r="EJ41" s="149">
        <v>2</v>
      </c>
      <c r="EK41" s="149"/>
      <c r="EL41" s="149"/>
      <c r="EM41" s="638">
        <v>5</v>
      </c>
      <c r="EN41" s="638"/>
      <c r="EO41" s="64"/>
      <c r="EP41" s="190"/>
      <c r="EQ41" s="622">
        <v>4</v>
      </c>
      <c r="ER41" s="648">
        <v>4</v>
      </c>
      <c r="ES41" s="151">
        <v>4</v>
      </c>
      <c r="ET41" s="151"/>
      <c r="EU41" s="151"/>
      <c r="EV41" s="151"/>
      <c r="EW41" s="547"/>
      <c r="EX41" s="655"/>
      <c r="EY41" s="655"/>
      <c r="FA41" s="169">
        <f t="shared" si="4"/>
        <v>1</v>
      </c>
      <c r="FB41" s="170">
        <f t="shared" si="5"/>
        <v>24</v>
      </c>
      <c r="FC41" s="170">
        <f t="shared" si="6"/>
        <v>15</v>
      </c>
      <c r="FD41" s="171">
        <f t="shared" si="7"/>
        <v>2</v>
      </c>
      <c r="FE41" s="172"/>
      <c r="FF41" s="66">
        <f t="shared" si="8"/>
        <v>3</v>
      </c>
      <c r="FG41" s="170">
        <f t="shared" si="9"/>
        <v>46</v>
      </c>
      <c r="FH41" s="170">
        <f t="shared" si="10"/>
        <v>32</v>
      </c>
      <c r="FI41" s="170">
        <f t="shared" si="11"/>
        <v>9</v>
      </c>
      <c r="FJ41" s="173">
        <f t="shared" si="12"/>
        <v>90</v>
      </c>
      <c r="FK41" s="168">
        <f t="shared" si="13"/>
        <v>313</v>
      </c>
      <c r="FL41" s="264">
        <f t="shared" si="14"/>
        <v>3.477777777777778</v>
      </c>
      <c r="FM41" s="265"/>
      <c r="FN41" s="265"/>
      <c r="FO41" s="234">
        <f t="shared" si="15"/>
        <v>3.477777777777778</v>
      </c>
    </row>
    <row r="42" spans="1:171" ht="13.5" thickBot="1">
      <c r="A42" s="181">
        <v>12</v>
      </c>
      <c r="B42" s="105" t="s">
        <v>25</v>
      </c>
      <c r="C42" s="418">
        <v>0</v>
      </c>
      <c r="D42" s="191"/>
      <c r="E42" s="191"/>
      <c r="F42" s="191"/>
      <c r="G42" s="408"/>
      <c r="H42" s="408"/>
      <c r="I42" s="408"/>
      <c r="J42" s="151"/>
      <c r="K42" s="151"/>
      <c r="L42" s="151"/>
      <c r="M42" s="641">
        <v>0</v>
      </c>
      <c r="N42" s="641"/>
      <c r="O42" s="641"/>
      <c r="P42" s="641"/>
      <c r="Q42" s="641"/>
      <c r="R42" s="641"/>
      <c r="S42" s="641"/>
      <c r="T42" s="641"/>
      <c r="U42" s="641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207"/>
      <c r="AH42" s="51">
        <v>0</v>
      </c>
      <c r="AI42" s="50"/>
      <c r="AJ42" s="151"/>
      <c r="AK42" s="149"/>
      <c r="AL42" s="149"/>
      <c r="AM42" s="151"/>
      <c r="AN42" s="641">
        <v>0</v>
      </c>
      <c r="AO42" s="55"/>
      <c r="AP42" s="151"/>
      <c r="AQ42" s="151"/>
      <c r="AR42" s="63"/>
      <c r="AS42" s="63"/>
      <c r="AT42" s="63"/>
      <c r="AU42" s="63"/>
      <c r="AV42" s="63"/>
      <c r="AW42" s="63"/>
      <c r="AX42" s="64"/>
      <c r="AY42" s="54"/>
      <c r="AZ42" s="190"/>
      <c r="BA42" s="190"/>
      <c r="BB42" s="190"/>
      <c r="BC42" s="410">
        <v>3</v>
      </c>
      <c r="BD42" s="51"/>
      <c r="BE42" s="51"/>
      <c r="BF42" s="513"/>
      <c r="BG42" s="151"/>
      <c r="BH42" s="149"/>
      <c r="BI42" s="638">
        <v>0</v>
      </c>
      <c r="BJ42" s="638"/>
      <c r="BK42" s="638"/>
      <c r="BL42" s="64"/>
      <c r="BM42" s="64"/>
      <c r="BN42" s="64"/>
      <c r="BO42" s="64"/>
      <c r="BP42" s="64"/>
      <c r="BQ42" s="64"/>
      <c r="BR42" s="64"/>
      <c r="BS42" s="416">
        <v>0</v>
      </c>
      <c r="BT42" s="164"/>
      <c r="BU42" s="151"/>
      <c r="BV42" s="149"/>
      <c r="BW42" s="54"/>
      <c r="BX42" s="54"/>
      <c r="BY42" s="54"/>
      <c r="BZ42" s="64"/>
      <c r="CA42" s="64"/>
      <c r="CB42" s="64"/>
      <c r="CC42" s="190"/>
      <c r="CD42" s="191">
        <v>4</v>
      </c>
      <c r="CE42" s="648">
        <v>0</v>
      </c>
      <c r="CF42" s="641"/>
      <c r="CG42" s="641"/>
      <c r="CH42" s="641"/>
      <c r="CI42" s="55"/>
      <c r="CJ42" s="55"/>
      <c r="CK42" s="54"/>
      <c r="CL42" s="54"/>
      <c r="CM42" s="190"/>
      <c r="CN42" s="190"/>
      <c r="CO42" s="190"/>
      <c r="CP42" s="190"/>
      <c r="CQ42" s="414"/>
      <c r="CR42" s="410">
        <v>0</v>
      </c>
      <c r="CS42" s="51"/>
      <c r="CT42" s="51"/>
      <c r="CU42" s="513"/>
      <c r="CV42" s="151"/>
      <c r="CW42" s="149"/>
      <c r="CX42" s="151"/>
      <c r="CY42" s="151"/>
      <c r="CZ42" s="151"/>
      <c r="DA42" s="55"/>
      <c r="DB42" s="151"/>
      <c r="DC42" s="151"/>
      <c r="DD42" s="151"/>
      <c r="DE42" s="149"/>
      <c r="DF42" s="149"/>
      <c r="DG42" s="149"/>
      <c r="DH42" s="149"/>
      <c r="DI42" s="149"/>
      <c r="DJ42" s="149"/>
      <c r="DK42" s="24"/>
      <c r="DL42" s="54"/>
      <c r="DM42" s="54"/>
      <c r="DN42" s="54"/>
      <c r="DO42" s="54"/>
      <c r="DP42" s="54"/>
      <c r="DQ42" s="410">
        <v>5</v>
      </c>
      <c r="DR42" s="63"/>
      <c r="DS42" s="149"/>
      <c r="DT42" s="149"/>
      <c r="DU42" s="149"/>
      <c r="DV42" s="638">
        <v>0</v>
      </c>
      <c r="DW42" s="638"/>
      <c r="DX42" s="638"/>
      <c r="DY42" s="638"/>
      <c r="DZ42" s="190"/>
      <c r="EA42" s="190"/>
      <c r="EB42" s="190"/>
      <c r="EC42" s="190"/>
      <c r="ED42" s="410">
        <v>0</v>
      </c>
      <c r="EE42" s="63"/>
      <c r="EF42" s="63"/>
      <c r="EG42" s="63"/>
      <c r="EH42" s="149"/>
      <c r="EI42" s="149"/>
      <c r="EJ42" s="149"/>
      <c r="EK42" s="149"/>
      <c r="EL42" s="149"/>
      <c r="EM42" s="638">
        <v>0</v>
      </c>
      <c r="EN42" s="638"/>
      <c r="EO42" s="64"/>
      <c r="EP42" s="190"/>
      <c r="EQ42" s="622">
        <v>0</v>
      </c>
      <c r="ER42" s="648">
        <v>0</v>
      </c>
      <c r="ES42" s="151"/>
      <c r="ET42" s="151"/>
      <c r="EU42" s="151"/>
      <c r="EV42" s="151"/>
      <c r="EW42" s="547"/>
      <c r="EX42" s="655"/>
      <c r="EY42" s="655"/>
      <c r="FA42" s="169">
        <f t="shared" si="4"/>
        <v>1</v>
      </c>
      <c r="FB42" s="170">
        <f t="shared" si="5"/>
        <v>1</v>
      </c>
      <c r="FC42" s="170">
        <f t="shared" si="6"/>
        <v>1</v>
      </c>
      <c r="FD42" s="171">
        <f t="shared" si="7"/>
        <v>0</v>
      </c>
      <c r="FE42" s="172"/>
      <c r="FF42" s="66">
        <f t="shared" si="8"/>
        <v>5</v>
      </c>
      <c r="FG42" s="170">
        <f t="shared" si="9"/>
        <v>6</v>
      </c>
      <c r="FH42" s="170">
        <f t="shared" si="10"/>
        <v>1</v>
      </c>
      <c r="FI42" s="170">
        <f t="shared" si="11"/>
        <v>0</v>
      </c>
      <c r="FJ42" s="173">
        <f t="shared" si="12"/>
        <v>12</v>
      </c>
      <c r="FK42" s="168">
        <f t="shared" si="13"/>
        <v>52</v>
      </c>
      <c r="FL42" s="264">
        <f t="shared" si="14"/>
        <v>4.333333333333333</v>
      </c>
      <c r="FM42" s="265"/>
      <c r="FN42" s="265"/>
      <c r="FO42" s="234">
        <f t="shared" si="15"/>
        <v>4.333333333333333</v>
      </c>
    </row>
    <row r="43" spans="1:171" ht="13.5" thickBot="1">
      <c r="A43" s="181">
        <v>13</v>
      </c>
      <c r="B43" s="105" t="s">
        <v>46</v>
      </c>
      <c r="C43" s="418">
        <v>5</v>
      </c>
      <c r="D43" s="191">
        <v>4</v>
      </c>
      <c r="E43" s="191">
        <v>5</v>
      </c>
      <c r="F43" s="191"/>
      <c r="G43" s="408">
        <v>5</v>
      </c>
      <c r="H43" s="408">
        <v>5</v>
      </c>
      <c r="I43" s="408">
        <v>5</v>
      </c>
      <c r="J43" s="151">
        <v>4</v>
      </c>
      <c r="K43" s="151"/>
      <c r="L43" s="151"/>
      <c r="M43" s="641">
        <v>4</v>
      </c>
      <c r="N43" s="641">
        <v>4</v>
      </c>
      <c r="O43" s="641">
        <v>4</v>
      </c>
      <c r="P43" s="641">
        <v>3</v>
      </c>
      <c r="Q43" s="641">
        <v>4</v>
      </c>
      <c r="R43" s="641">
        <v>4</v>
      </c>
      <c r="S43" s="641"/>
      <c r="T43" s="641"/>
      <c r="U43" s="641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207"/>
      <c r="AH43" s="51">
        <v>5</v>
      </c>
      <c r="AI43" s="50"/>
      <c r="AJ43" s="151">
        <v>5</v>
      </c>
      <c r="AK43" s="149">
        <v>5</v>
      </c>
      <c r="AL43" s="149"/>
      <c r="AM43" s="151"/>
      <c r="AN43" s="641">
        <v>0</v>
      </c>
      <c r="AO43" s="55"/>
      <c r="AP43" s="151"/>
      <c r="AQ43" s="151"/>
      <c r="AR43" s="63"/>
      <c r="AS43" s="63"/>
      <c r="AT43" s="63"/>
      <c r="AU43" s="63"/>
      <c r="AV43" s="63"/>
      <c r="AW43" s="63"/>
      <c r="AX43" s="64"/>
      <c r="AY43" s="54"/>
      <c r="AZ43" s="190"/>
      <c r="BA43" s="190"/>
      <c r="BB43" s="190"/>
      <c r="BC43" s="410">
        <v>5</v>
      </c>
      <c r="BD43" s="51">
        <v>5</v>
      </c>
      <c r="BE43" s="51"/>
      <c r="BF43" s="513"/>
      <c r="BG43" s="151"/>
      <c r="BH43" s="149"/>
      <c r="BI43" s="638">
        <v>5</v>
      </c>
      <c r="BJ43" s="638"/>
      <c r="BK43" s="638"/>
      <c r="BL43" s="64"/>
      <c r="BM43" s="64"/>
      <c r="BN43" s="64"/>
      <c r="BO43" s="64"/>
      <c r="BP43" s="64"/>
      <c r="BQ43" s="64"/>
      <c r="BR43" s="64"/>
      <c r="BS43" s="416">
        <v>0</v>
      </c>
      <c r="BT43" s="164"/>
      <c r="BU43" s="151"/>
      <c r="BV43" s="149"/>
      <c r="BW43" s="54"/>
      <c r="BX43" s="54"/>
      <c r="BY43" s="54"/>
      <c r="BZ43" s="64"/>
      <c r="CA43" s="64"/>
      <c r="CB43" s="64"/>
      <c r="CC43" s="190"/>
      <c r="CD43" s="191">
        <v>5</v>
      </c>
      <c r="CE43" s="648">
        <v>5</v>
      </c>
      <c r="CF43" s="641"/>
      <c r="CG43" s="641"/>
      <c r="CH43" s="641"/>
      <c r="CI43" s="55"/>
      <c r="CJ43" s="55"/>
      <c r="CK43" s="54"/>
      <c r="CL43" s="54"/>
      <c r="CM43" s="190"/>
      <c r="CN43" s="190"/>
      <c r="CO43" s="190"/>
      <c r="CP43" s="190"/>
      <c r="CQ43" s="414"/>
      <c r="CR43" s="410">
        <v>5</v>
      </c>
      <c r="CS43" s="51">
        <v>5</v>
      </c>
      <c r="CT43" s="51">
        <v>5</v>
      </c>
      <c r="CU43" s="513">
        <v>5</v>
      </c>
      <c r="CV43" s="151">
        <v>4</v>
      </c>
      <c r="CW43" s="149">
        <v>5</v>
      </c>
      <c r="CX43" s="151"/>
      <c r="CY43" s="151"/>
      <c r="CZ43" s="151"/>
      <c r="DA43" s="55"/>
      <c r="DB43" s="151"/>
      <c r="DC43" s="151"/>
      <c r="DD43" s="151"/>
      <c r="DE43" s="149"/>
      <c r="DF43" s="149"/>
      <c r="DG43" s="149"/>
      <c r="DH43" s="149"/>
      <c r="DI43" s="149"/>
      <c r="DJ43" s="149"/>
      <c r="DK43" s="24"/>
      <c r="DL43" s="54"/>
      <c r="DM43" s="54"/>
      <c r="DN43" s="54"/>
      <c r="DO43" s="54"/>
      <c r="DP43" s="54"/>
      <c r="DQ43" s="410">
        <v>0</v>
      </c>
      <c r="DR43" s="63"/>
      <c r="DS43" s="149"/>
      <c r="DT43" s="149">
        <v>5</v>
      </c>
      <c r="DU43" s="149"/>
      <c r="DV43" s="638">
        <v>5</v>
      </c>
      <c r="DW43" s="638"/>
      <c r="DX43" s="638"/>
      <c r="DY43" s="638"/>
      <c r="DZ43" s="190"/>
      <c r="EA43" s="190"/>
      <c r="EB43" s="190"/>
      <c r="EC43" s="190"/>
      <c r="ED43" s="410">
        <v>5</v>
      </c>
      <c r="EE43" s="63">
        <v>3</v>
      </c>
      <c r="EF43" s="63">
        <v>5</v>
      </c>
      <c r="EG43" s="63"/>
      <c r="EH43" s="149">
        <v>5</v>
      </c>
      <c r="EI43" s="149">
        <v>5</v>
      </c>
      <c r="EJ43" s="149">
        <v>5</v>
      </c>
      <c r="EK43" s="149">
        <v>5</v>
      </c>
      <c r="EL43" s="149"/>
      <c r="EM43" s="638">
        <v>5</v>
      </c>
      <c r="EN43" s="638"/>
      <c r="EO43" s="64"/>
      <c r="EP43" s="190"/>
      <c r="EQ43" s="622">
        <v>5</v>
      </c>
      <c r="ER43" s="648">
        <v>5</v>
      </c>
      <c r="ES43" s="151">
        <v>5</v>
      </c>
      <c r="ET43" s="151">
        <v>5</v>
      </c>
      <c r="EU43" s="151"/>
      <c r="EV43" s="151"/>
      <c r="EW43" s="547"/>
      <c r="EX43" s="655"/>
      <c r="EY43" s="655"/>
      <c r="FA43" s="169">
        <f t="shared" si="4"/>
        <v>31</v>
      </c>
      <c r="FB43" s="170">
        <f t="shared" si="5"/>
        <v>8</v>
      </c>
      <c r="FC43" s="170">
        <f t="shared" si="6"/>
        <v>2</v>
      </c>
      <c r="FD43" s="171">
        <f t="shared" si="7"/>
        <v>0</v>
      </c>
      <c r="FE43" s="172"/>
      <c r="FF43" s="66">
        <f t="shared" si="8"/>
        <v>71</v>
      </c>
      <c r="FG43" s="170">
        <f t="shared" si="9"/>
        <v>19</v>
      </c>
      <c r="FH43" s="170">
        <f t="shared" si="10"/>
        <v>6</v>
      </c>
      <c r="FI43" s="170">
        <f t="shared" si="11"/>
        <v>2</v>
      </c>
      <c r="FJ43" s="173">
        <f t="shared" si="12"/>
        <v>98</v>
      </c>
      <c r="FK43" s="168">
        <f t="shared" si="13"/>
        <v>453</v>
      </c>
      <c r="FL43" s="264">
        <f t="shared" si="14"/>
        <v>4.622448979591836</v>
      </c>
      <c r="FM43" s="265"/>
      <c r="FN43" s="265"/>
      <c r="FO43" s="234">
        <f t="shared" si="15"/>
        <v>4.622448979591836</v>
      </c>
    </row>
    <row r="44" spans="1:171" ht="13.5" thickBot="1">
      <c r="A44" s="181">
        <v>14</v>
      </c>
      <c r="B44" s="105" t="s">
        <v>47</v>
      </c>
      <c r="C44" s="418">
        <v>3</v>
      </c>
      <c r="D44" s="191">
        <v>3</v>
      </c>
      <c r="E44" s="191">
        <v>3</v>
      </c>
      <c r="F44" s="191"/>
      <c r="G44" s="408">
        <v>2</v>
      </c>
      <c r="H44" s="408">
        <v>3</v>
      </c>
      <c r="I44" s="408">
        <v>3</v>
      </c>
      <c r="J44" s="151">
        <v>2</v>
      </c>
      <c r="K44" s="151">
        <v>3</v>
      </c>
      <c r="L44" s="151">
        <v>3</v>
      </c>
      <c r="M44" s="641">
        <v>2</v>
      </c>
      <c r="N44" s="641">
        <v>3</v>
      </c>
      <c r="O44" s="641">
        <v>3</v>
      </c>
      <c r="P44" s="641">
        <v>2</v>
      </c>
      <c r="Q44" s="641">
        <v>3</v>
      </c>
      <c r="R44" s="641">
        <v>3</v>
      </c>
      <c r="S44" s="641"/>
      <c r="T44" s="641"/>
      <c r="U44" s="641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207"/>
      <c r="AH44" s="51">
        <v>3</v>
      </c>
      <c r="AI44" s="50"/>
      <c r="AJ44" s="151">
        <v>3</v>
      </c>
      <c r="AK44" s="149">
        <v>3</v>
      </c>
      <c r="AL44" s="149"/>
      <c r="AM44" s="151"/>
      <c r="AN44" s="641">
        <v>3</v>
      </c>
      <c r="AO44" s="55"/>
      <c r="AP44" s="151"/>
      <c r="AQ44" s="151"/>
      <c r="AR44" s="63"/>
      <c r="AS44" s="63"/>
      <c r="AT44" s="63"/>
      <c r="AU44" s="63"/>
      <c r="AV44" s="63"/>
      <c r="AW44" s="63"/>
      <c r="AX44" s="64"/>
      <c r="AY44" s="54"/>
      <c r="AZ44" s="190"/>
      <c r="BA44" s="190"/>
      <c r="BB44" s="190"/>
      <c r="BC44" s="410">
        <v>3</v>
      </c>
      <c r="BD44" s="51"/>
      <c r="BE44" s="51"/>
      <c r="BF44" s="513">
        <v>2</v>
      </c>
      <c r="BG44" s="151"/>
      <c r="BH44" s="149"/>
      <c r="BI44" s="638">
        <v>0</v>
      </c>
      <c r="BJ44" s="638"/>
      <c r="BK44" s="638"/>
      <c r="BL44" s="64"/>
      <c r="BM44" s="64"/>
      <c r="BN44" s="64"/>
      <c r="BO44" s="64"/>
      <c r="BP44" s="64"/>
      <c r="BQ44" s="64"/>
      <c r="BR44" s="64"/>
      <c r="BS44" s="416">
        <v>0</v>
      </c>
      <c r="BT44" s="164"/>
      <c r="BU44" s="151"/>
      <c r="BV44" s="149"/>
      <c r="BW44" s="54"/>
      <c r="BX44" s="54"/>
      <c r="BY44" s="54"/>
      <c r="BZ44" s="64"/>
      <c r="CA44" s="64"/>
      <c r="CB44" s="64"/>
      <c r="CC44" s="190"/>
      <c r="CD44" s="191">
        <v>0</v>
      </c>
      <c r="CE44" s="648">
        <v>5</v>
      </c>
      <c r="CF44" s="641">
        <v>4</v>
      </c>
      <c r="CG44" s="641"/>
      <c r="CH44" s="641"/>
      <c r="CI44" s="55"/>
      <c r="CJ44" s="55"/>
      <c r="CK44" s="54"/>
      <c r="CL44" s="54"/>
      <c r="CM44" s="190"/>
      <c r="CN44" s="190"/>
      <c r="CO44" s="190"/>
      <c r="CP44" s="190"/>
      <c r="CQ44" s="414"/>
      <c r="CR44" s="410">
        <v>5</v>
      </c>
      <c r="CS44" s="51">
        <v>5</v>
      </c>
      <c r="CT44" s="51">
        <v>4</v>
      </c>
      <c r="CU44" s="513">
        <v>5</v>
      </c>
      <c r="CV44" s="151">
        <v>5</v>
      </c>
      <c r="CW44" s="149">
        <v>5</v>
      </c>
      <c r="CX44" s="151"/>
      <c r="CY44" s="151"/>
      <c r="CZ44" s="151"/>
      <c r="DA44" s="55"/>
      <c r="DB44" s="151"/>
      <c r="DC44" s="151"/>
      <c r="DD44" s="151"/>
      <c r="DE44" s="149"/>
      <c r="DF44" s="149"/>
      <c r="DG44" s="149"/>
      <c r="DH44" s="149"/>
      <c r="DI44" s="149"/>
      <c r="DJ44" s="149"/>
      <c r="DK44" s="24"/>
      <c r="DL44" s="54"/>
      <c r="DM44" s="54"/>
      <c r="DN44" s="54"/>
      <c r="DO44" s="54"/>
      <c r="DP44" s="54"/>
      <c r="DQ44" s="410">
        <v>0</v>
      </c>
      <c r="DR44" s="63"/>
      <c r="DS44" s="149">
        <v>5</v>
      </c>
      <c r="DT44" s="149">
        <v>5</v>
      </c>
      <c r="DU44" s="149">
        <v>5</v>
      </c>
      <c r="DV44" s="638">
        <v>4</v>
      </c>
      <c r="DW44" s="638">
        <v>4</v>
      </c>
      <c r="DX44" s="638"/>
      <c r="DY44" s="638"/>
      <c r="DZ44" s="190"/>
      <c r="EA44" s="190"/>
      <c r="EB44" s="190"/>
      <c r="EC44" s="190"/>
      <c r="ED44" s="410">
        <v>3</v>
      </c>
      <c r="EE44" s="63">
        <v>2</v>
      </c>
      <c r="EF44" s="63"/>
      <c r="EG44" s="63"/>
      <c r="EH44" s="149">
        <v>5</v>
      </c>
      <c r="EI44" s="149">
        <v>4</v>
      </c>
      <c r="EJ44" s="149"/>
      <c r="EK44" s="149"/>
      <c r="EL44" s="149"/>
      <c r="EM44" s="638">
        <v>0</v>
      </c>
      <c r="EN44" s="638"/>
      <c r="EO44" s="64"/>
      <c r="EP44" s="190"/>
      <c r="EQ44" s="622">
        <v>4</v>
      </c>
      <c r="ER44" s="648">
        <v>4</v>
      </c>
      <c r="ES44" s="151">
        <v>4</v>
      </c>
      <c r="ET44" s="151"/>
      <c r="EU44" s="151"/>
      <c r="EV44" s="151"/>
      <c r="EW44" s="547"/>
      <c r="EX44" s="655"/>
      <c r="EY44" s="655"/>
      <c r="FA44" s="169">
        <f t="shared" si="4"/>
        <v>10</v>
      </c>
      <c r="FB44" s="170">
        <f t="shared" si="5"/>
        <v>8</v>
      </c>
      <c r="FC44" s="170">
        <f t="shared" si="6"/>
        <v>17</v>
      </c>
      <c r="FD44" s="171">
        <f t="shared" si="7"/>
        <v>6</v>
      </c>
      <c r="FE44" s="172"/>
      <c r="FF44" s="66">
        <f t="shared" si="8"/>
        <v>21</v>
      </c>
      <c r="FG44" s="170">
        <f t="shared" si="9"/>
        <v>33</v>
      </c>
      <c r="FH44" s="170">
        <f t="shared" si="10"/>
        <v>31</v>
      </c>
      <c r="FI44" s="170">
        <f t="shared" si="11"/>
        <v>12</v>
      </c>
      <c r="FJ44" s="173">
        <f t="shared" si="12"/>
        <v>97</v>
      </c>
      <c r="FK44" s="168">
        <f t="shared" si="13"/>
        <v>354</v>
      </c>
      <c r="FL44" s="264">
        <f t="shared" si="14"/>
        <v>3.649484536082474</v>
      </c>
      <c r="FM44" s="265"/>
      <c r="FN44" s="265"/>
      <c r="FO44" s="234">
        <f t="shared" si="15"/>
        <v>3.649484536082474</v>
      </c>
    </row>
    <row r="45" spans="1:171" ht="13.5" thickBot="1">
      <c r="A45" s="96">
        <v>15</v>
      </c>
      <c r="B45" s="105" t="s">
        <v>48</v>
      </c>
      <c r="C45" s="418">
        <v>3</v>
      </c>
      <c r="D45" s="191">
        <v>2</v>
      </c>
      <c r="E45" s="191">
        <v>4</v>
      </c>
      <c r="F45" s="191"/>
      <c r="G45" s="408">
        <v>3</v>
      </c>
      <c r="H45" s="408">
        <v>2</v>
      </c>
      <c r="I45" s="408">
        <v>3</v>
      </c>
      <c r="J45" s="151">
        <v>2</v>
      </c>
      <c r="K45" s="151">
        <v>3</v>
      </c>
      <c r="L45" s="151"/>
      <c r="M45" s="641">
        <v>2</v>
      </c>
      <c r="N45" s="641">
        <v>3</v>
      </c>
      <c r="O45" s="641">
        <v>2</v>
      </c>
      <c r="P45" s="641">
        <v>3</v>
      </c>
      <c r="Q45" s="641">
        <v>2</v>
      </c>
      <c r="R45" s="641"/>
      <c r="S45" s="641"/>
      <c r="T45" s="641"/>
      <c r="U45" s="641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207"/>
      <c r="AH45" s="51">
        <v>3</v>
      </c>
      <c r="AI45" s="50"/>
      <c r="AJ45" s="151">
        <v>3</v>
      </c>
      <c r="AK45" s="149">
        <v>3</v>
      </c>
      <c r="AL45" s="149"/>
      <c r="AM45" s="151"/>
      <c r="AN45" s="641">
        <v>3</v>
      </c>
      <c r="AO45" s="55"/>
      <c r="AP45" s="151"/>
      <c r="AQ45" s="151"/>
      <c r="AR45" s="63"/>
      <c r="AS45" s="63"/>
      <c r="AT45" s="63"/>
      <c r="AU45" s="63"/>
      <c r="AV45" s="63"/>
      <c r="AW45" s="63"/>
      <c r="AX45" s="64"/>
      <c r="AY45" s="54"/>
      <c r="AZ45" s="190"/>
      <c r="BA45" s="190"/>
      <c r="BB45" s="190"/>
      <c r="BC45" s="410">
        <v>3</v>
      </c>
      <c r="BD45" s="51"/>
      <c r="BE45" s="51"/>
      <c r="BF45" s="513">
        <v>2</v>
      </c>
      <c r="BG45" s="151"/>
      <c r="BH45" s="149"/>
      <c r="BI45" s="638">
        <v>3</v>
      </c>
      <c r="BJ45" s="638"/>
      <c r="BK45" s="638"/>
      <c r="BL45" s="64"/>
      <c r="BM45" s="64"/>
      <c r="BN45" s="64"/>
      <c r="BO45" s="64"/>
      <c r="BP45" s="64"/>
      <c r="BQ45" s="64"/>
      <c r="BR45" s="64"/>
      <c r="BS45" s="416">
        <v>0</v>
      </c>
      <c r="BT45" s="164"/>
      <c r="BU45" s="151"/>
      <c r="BV45" s="149"/>
      <c r="BW45" s="54"/>
      <c r="BX45" s="54"/>
      <c r="BY45" s="54"/>
      <c r="BZ45" s="64"/>
      <c r="CA45" s="64"/>
      <c r="CB45" s="64"/>
      <c r="CC45" s="190"/>
      <c r="CD45" s="191">
        <v>0</v>
      </c>
      <c r="CE45" s="648">
        <v>4</v>
      </c>
      <c r="CF45" s="641">
        <v>4</v>
      </c>
      <c r="CG45" s="641"/>
      <c r="CH45" s="641"/>
      <c r="CI45" s="55"/>
      <c r="CJ45" s="55"/>
      <c r="CK45" s="54"/>
      <c r="CL45" s="54"/>
      <c r="CM45" s="190"/>
      <c r="CN45" s="190"/>
      <c r="CO45" s="190"/>
      <c r="CP45" s="190"/>
      <c r="CQ45" s="414"/>
      <c r="CR45" s="410">
        <v>4</v>
      </c>
      <c r="CS45" s="51">
        <v>5</v>
      </c>
      <c r="CT45" s="51">
        <v>4</v>
      </c>
      <c r="CU45" s="513">
        <v>5</v>
      </c>
      <c r="CV45" s="151">
        <v>4</v>
      </c>
      <c r="CW45" s="149"/>
      <c r="CX45" s="151"/>
      <c r="CY45" s="151"/>
      <c r="CZ45" s="151"/>
      <c r="DA45" s="55"/>
      <c r="DB45" s="151"/>
      <c r="DC45" s="151"/>
      <c r="DD45" s="151"/>
      <c r="DE45" s="149"/>
      <c r="DF45" s="149"/>
      <c r="DG45" s="149"/>
      <c r="DH45" s="149"/>
      <c r="DI45" s="149"/>
      <c r="DJ45" s="149"/>
      <c r="DK45" s="24"/>
      <c r="DL45" s="54"/>
      <c r="DM45" s="54"/>
      <c r="DN45" s="54"/>
      <c r="DO45" s="54"/>
      <c r="DP45" s="54"/>
      <c r="DQ45" s="410">
        <v>4</v>
      </c>
      <c r="DR45" s="63"/>
      <c r="DS45" s="149"/>
      <c r="DT45" s="149">
        <v>4</v>
      </c>
      <c r="DU45" s="149"/>
      <c r="DV45" s="638">
        <v>3</v>
      </c>
      <c r="DW45" s="638">
        <v>3</v>
      </c>
      <c r="DX45" s="638"/>
      <c r="DY45" s="638"/>
      <c r="DZ45" s="190"/>
      <c r="EA45" s="190"/>
      <c r="EB45" s="190"/>
      <c r="EC45" s="190"/>
      <c r="ED45" s="410">
        <v>3</v>
      </c>
      <c r="EE45" s="63">
        <v>2</v>
      </c>
      <c r="EF45" s="63"/>
      <c r="EG45" s="63"/>
      <c r="EH45" s="149">
        <v>3</v>
      </c>
      <c r="EI45" s="149">
        <v>3</v>
      </c>
      <c r="EJ45" s="149"/>
      <c r="EK45" s="149"/>
      <c r="EL45" s="149"/>
      <c r="EM45" s="638">
        <v>3</v>
      </c>
      <c r="EN45" s="638"/>
      <c r="EO45" s="64"/>
      <c r="EP45" s="190"/>
      <c r="EQ45" s="622">
        <v>3</v>
      </c>
      <c r="ER45" s="648">
        <v>4</v>
      </c>
      <c r="ES45" s="151"/>
      <c r="ET45" s="151"/>
      <c r="EU45" s="151"/>
      <c r="EV45" s="151"/>
      <c r="EW45" s="547"/>
      <c r="EX45" s="655"/>
      <c r="EY45" s="655"/>
      <c r="FA45" s="169">
        <f t="shared" si="4"/>
        <v>2</v>
      </c>
      <c r="FB45" s="170">
        <f t="shared" si="5"/>
        <v>9</v>
      </c>
      <c r="FC45" s="170">
        <f t="shared" si="6"/>
        <v>19</v>
      </c>
      <c r="FD45" s="171">
        <f t="shared" si="7"/>
        <v>8</v>
      </c>
      <c r="FE45" s="172"/>
      <c r="FF45" s="66">
        <f t="shared" si="8"/>
        <v>8</v>
      </c>
      <c r="FG45" s="170">
        <f t="shared" si="9"/>
        <v>16</v>
      </c>
      <c r="FH45" s="170">
        <f t="shared" si="10"/>
        <v>45</v>
      </c>
      <c r="FI45" s="170">
        <f t="shared" si="11"/>
        <v>19</v>
      </c>
      <c r="FJ45" s="173">
        <f t="shared" si="12"/>
        <v>88</v>
      </c>
      <c r="FK45" s="168">
        <f t="shared" si="13"/>
        <v>277</v>
      </c>
      <c r="FL45" s="264">
        <f t="shared" si="14"/>
        <v>3.147727272727273</v>
      </c>
      <c r="FM45" s="265"/>
      <c r="FN45" s="265"/>
      <c r="FO45" s="234">
        <f t="shared" si="15"/>
        <v>3.147727272727273</v>
      </c>
    </row>
    <row r="46" spans="1:171" ht="13.5" thickBot="1">
      <c r="A46" s="181">
        <v>16</v>
      </c>
      <c r="B46" s="105" t="s">
        <v>49</v>
      </c>
      <c r="C46" s="418">
        <v>4</v>
      </c>
      <c r="D46" s="191">
        <v>3</v>
      </c>
      <c r="E46" s="191">
        <v>4</v>
      </c>
      <c r="F46" s="191"/>
      <c r="G46" s="408">
        <v>4</v>
      </c>
      <c r="H46" s="408">
        <v>3</v>
      </c>
      <c r="I46" s="408">
        <v>3</v>
      </c>
      <c r="J46" s="151">
        <v>4</v>
      </c>
      <c r="K46" s="151">
        <v>4</v>
      </c>
      <c r="L46" s="151"/>
      <c r="M46" s="641">
        <v>2</v>
      </c>
      <c r="N46" s="641">
        <v>4</v>
      </c>
      <c r="O46" s="641">
        <v>3</v>
      </c>
      <c r="P46" s="641">
        <v>3</v>
      </c>
      <c r="Q46" s="641">
        <v>2</v>
      </c>
      <c r="R46" s="641">
        <v>2</v>
      </c>
      <c r="S46" s="641"/>
      <c r="T46" s="641"/>
      <c r="U46" s="641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207"/>
      <c r="AH46" s="51">
        <v>3</v>
      </c>
      <c r="AI46" s="63"/>
      <c r="AJ46" s="151">
        <v>3</v>
      </c>
      <c r="AK46" s="149">
        <v>4</v>
      </c>
      <c r="AL46" s="149">
        <v>4</v>
      </c>
      <c r="AM46" s="151"/>
      <c r="AN46" s="641">
        <v>4</v>
      </c>
      <c r="AO46" s="55"/>
      <c r="AP46" s="151"/>
      <c r="AQ46" s="151"/>
      <c r="AR46" s="63"/>
      <c r="AS46" s="63"/>
      <c r="AT46" s="63"/>
      <c r="AU46" s="63"/>
      <c r="AV46" s="63"/>
      <c r="AW46" s="63"/>
      <c r="AX46" s="64"/>
      <c r="AY46" s="54"/>
      <c r="AZ46" s="190"/>
      <c r="BA46" s="190"/>
      <c r="BB46" s="190"/>
      <c r="BC46" s="410">
        <v>5</v>
      </c>
      <c r="BD46" s="51"/>
      <c r="BE46" s="51"/>
      <c r="BF46" s="513">
        <v>2</v>
      </c>
      <c r="BG46" s="151">
        <v>4</v>
      </c>
      <c r="BH46" s="149"/>
      <c r="BI46" s="638">
        <v>4</v>
      </c>
      <c r="BJ46" s="638">
        <v>4</v>
      </c>
      <c r="BK46" s="638"/>
      <c r="BL46" s="64"/>
      <c r="BM46" s="64"/>
      <c r="BN46" s="64"/>
      <c r="BO46" s="64"/>
      <c r="BP46" s="64"/>
      <c r="BQ46" s="64"/>
      <c r="BR46" s="64"/>
      <c r="BS46" s="416">
        <v>0</v>
      </c>
      <c r="BT46" s="164"/>
      <c r="BU46" s="151"/>
      <c r="BV46" s="149"/>
      <c r="BW46" s="54"/>
      <c r="BX46" s="54"/>
      <c r="BY46" s="54"/>
      <c r="BZ46" s="64"/>
      <c r="CA46" s="64"/>
      <c r="CB46" s="64"/>
      <c r="CC46" s="190"/>
      <c r="CD46" s="191">
        <v>0</v>
      </c>
      <c r="CE46" s="648">
        <v>5</v>
      </c>
      <c r="CF46" s="641">
        <v>5</v>
      </c>
      <c r="CG46" s="641"/>
      <c r="CH46" s="641"/>
      <c r="CI46" s="55"/>
      <c r="CJ46" s="55"/>
      <c r="CK46" s="54"/>
      <c r="CL46" s="54"/>
      <c r="CM46" s="190"/>
      <c r="CN46" s="190"/>
      <c r="CO46" s="190"/>
      <c r="CP46" s="190"/>
      <c r="CQ46" s="414"/>
      <c r="CR46" s="410">
        <v>5</v>
      </c>
      <c r="CS46" s="51">
        <v>5</v>
      </c>
      <c r="CT46" s="51">
        <v>4</v>
      </c>
      <c r="CU46" s="513">
        <v>5</v>
      </c>
      <c r="CV46" s="151">
        <v>5</v>
      </c>
      <c r="CW46" s="149">
        <v>5</v>
      </c>
      <c r="CX46" s="151"/>
      <c r="CY46" s="151"/>
      <c r="CZ46" s="151"/>
      <c r="DA46" s="55"/>
      <c r="DB46" s="151"/>
      <c r="DC46" s="151"/>
      <c r="DD46" s="151"/>
      <c r="DE46" s="149"/>
      <c r="DF46" s="149"/>
      <c r="DG46" s="149"/>
      <c r="DH46" s="149"/>
      <c r="DI46" s="149"/>
      <c r="DJ46" s="149"/>
      <c r="DK46" s="24"/>
      <c r="DL46" s="54"/>
      <c r="DM46" s="54"/>
      <c r="DN46" s="54"/>
      <c r="DO46" s="54"/>
      <c r="DP46" s="54"/>
      <c r="DQ46" s="410">
        <v>0</v>
      </c>
      <c r="DR46" s="63"/>
      <c r="DS46" s="149">
        <v>4</v>
      </c>
      <c r="DT46" s="149">
        <v>4</v>
      </c>
      <c r="DU46" s="149"/>
      <c r="DV46" s="638">
        <v>4</v>
      </c>
      <c r="DW46" s="638">
        <v>3</v>
      </c>
      <c r="DX46" s="638"/>
      <c r="DY46" s="638"/>
      <c r="DZ46" s="190"/>
      <c r="EA46" s="190"/>
      <c r="EB46" s="190"/>
      <c r="EC46" s="190"/>
      <c r="ED46" s="410">
        <v>3</v>
      </c>
      <c r="EE46" s="63">
        <v>3</v>
      </c>
      <c r="EF46" s="63"/>
      <c r="EG46" s="63"/>
      <c r="EH46" s="149">
        <v>3</v>
      </c>
      <c r="EI46" s="149">
        <v>3</v>
      </c>
      <c r="EJ46" s="149"/>
      <c r="EK46" s="149"/>
      <c r="EL46" s="149"/>
      <c r="EM46" s="638">
        <v>0</v>
      </c>
      <c r="EN46" s="638"/>
      <c r="EO46" s="64"/>
      <c r="EP46" s="190"/>
      <c r="EQ46" s="622">
        <v>3</v>
      </c>
      <c r="ER46" s="648">
        <v>0</v>
      </c>
      <c r="ES46" s="151"/>
      <c r="ET46" s="151"/>
      <c r="EU46" s="151"/>
      <c r="EV46" s="151"/>
      <c r="EW46" s="547"/>
      <c r="EX46" s="655"/>
      <c r="EY46" s="655"/>
      <c r="FA46" s="169">
        <f t="shared" si="4"/>
        <v>8</v>
      </c>
      <c r="FB46" s="170">
        <f t="shared" si="5"/>
        <v>16</v>
      </c>
      <c r="FC46" s="170">
        <f t="shared" si="6"/>
        <v>13</v>
      </c>
      <c r="FD46" s="171">
        <f t="shared" si="7"/>
        <v>4</v>
      </c>
      <c r="FE46" s="172"/>
      <c r="FF46" s="66">
        <f t="shared" si="8"/>
        <v>16</v>
      </c>
      <c r="FG46" s="170">
        <f t="shared" si="9"/>
        <v>32</v>
      </c>
      <c r="FH46" s="170">
        <f t="shared" si="10"/>
        <v>33</v>
      </c>
      <c r="FI46" s="170">
        <f t="shared" si="11"/>
        <v>6</v>
      </c>
      <c r="FJ46" s="173">
        <f t="shared" si="12"/>
        <v>87</v>
      </c>
      <c r="FK46" s="168">
        <f t="shared" si="13"/>
        <v>319</v>
      </c>
      <c r="FL46" s="264">
        <f t="shared" si="14"/>
        <v>3.6666666666666665</v>
      </c>
      <c r="FM46" s="265"/>
      <c r="FN46" s="265"/>
      <c r="FO46" s="234">
        <f t="shared" si="15"/>
        <v>3.6666666666666665</v>
      </c>
    </row>
    <row r="47" spans="1:171" ht="13.5" thickBot="1">
      <c r="A47" s="181">
        <v>17</v>
      </c>
      <c r="B47" s="105" t="s">
        <v>26</v>
      </c>
      <c r="C47" s="418">
        <v>5</v>
      </c>
      <c r="D47" s="191">
        <v>5</v>
      </c>
      <c r="E47" s="191">
        <v>4</v>
      </c>
      <c r="F47" s="191"/>
      <c r="G47" s="408">
        <v>4</v>
      </c>
      <c r="H47" s="408">
        <v>4</v>
      </c>
      <c r="I47" s="408">
        <v>3</v>
      </c>
      <c r="J47" s="151">
        <v>4</v>
      </c>
      <c r="K47" s="151">
        <v>4</v>
      </c>
      <c r="L47" s="151"/>
      <c r="M47" s="641">
        <v>3</v>
      </c>
      <c r="N47" s="641">
        <v>4</v>
      </c>
      <c r="O47" s="641">
        <v>3</v>
      </c>
      <c r="P47" s="641"/>
      <c r="Q47" s="641"/>
      <c r="R47" s="641"/>
      <c r="S47" s="641"/>
      <c r="T47" s="641"/>
      <c r="U47" s="641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207"/>
      <c r="AH47" s="51">
        <v>4</v>
      </c>
      <c r="AI47" s="63"/>
      <c r="AJ47" s="151">
        <v>4</v>
      </c>
      <c r="AK47" s="149"/>
      <c r="AL47" s="149"/>
      <c r="AM47" s="151"/>
      <c r="AN47" s="641">
        <v>0</v>
      </c>
      <c r="AO47" s="55"/>
      <c r="AP47" s="151"/>
      <c r="AQ47" s="151"/>
      <c r="AR47" s="63"/>
      <c r="AS47" s="63"/>
      <c r="AT47" s="63"/>
      <c r="AU47" s="63"/>
      <c r="AV47" s="63"/>
      <c r="AW47" s="63"/>
      <c r="AX47" s="64"/>
      <c r="AY47" s="54"/>
      <c r="AZ47" s="190"/>
      <c r="BA47" s="190"/>
      <c r="BB47" s="190"/>
      <c r="BC47" s="410">
        <v>4</v>
      </c>
      <c r="BD47" s="51">
        <v>3</v>
      </c>
      <c r="BE47" s="51">
        <v>4</v>
      </c>
      <c r="BF47" s="513">
        <v>4</v>
      </c>
      <c r="BG47" s="151">
        <v>4</v>
      </c>
      <c r="BH47" s="149"/>
      <c r="BI47" s="638">
        <v>3</v>
      </c>
      <c r="BJ47" s="638"/>
      <c r="BK47" s="638"/>
      <c r="BL47" s="64"/>
      <c r="BM47" s="64"/>
      <c r="BN47" s="64"/>
      <c r="BO47" s="64"/>
      <c r="BP47" s="64"/>
      <c r="BQ47" s="64"/>
      <c r="BR47" s="64"/>
      <c r="BS47" s="416">
        <v>0</v>
      </c>
      <c r="BT47" s="164"/>
      <c r="BU47" s="151"/>
      <c r="BV47" s="149"/>
      <c r="BW47" s="54"/>
      <c r="BX47" s="54"/>
      <c r="BY47" s="54"/>
      <c r="BZ47" s="64"/>
      <c r="CA47" s="64"/>
      <c r="CB47" s="64"/>
      <c r="CC47" s="190"/>
      <c r="CD47" s="191">
        <v>0</v>
      </c>
      <c r="CE47" s="648">
        <v>4</v>
      </c>
      <c r="CF47" s="641"/>
      <c r="CG47" s="641"/>
      <c r="CH47" s="641"/>
      <c r="CI47" s="55"/>
      <c r="CJ47" s="55"/>
      <c r="CK47" s="54"/>
      <c r="CL47" s="54"/>
      <c r="CM47" s="190"/>
      <c r="CN47" s="190"/>
      <c r="CO47" s="190"/>
      <c r="CP47" s="190"/>
      <c r="CQ47" s="414"/>
      <c r="CR47" s="410">
        <v>4</v>
      </c>
      <c r="CS47" s="51">
        <v>4</v>
      </c>
      <c r="CT47" s="51">
        <v>4</v>
      </c>
      <c r="CU47" s="513">
        <v>4</v>
      </c>
      <c r="CV47" s="151">
        <v>4</v>
      </c>
      <c r="CW47" s="149">
        <v>5</v>
      </c>
      <c r="CX47" s="151"/>
      <c r="CY47" s="151"/>
      <c r="CZ47" s="151"/>
      <c r="DA47" s="55"/>
      <c r="DB47" s="151"/>
      <c r="DC47" s="151"/>
      <c r="DD47" s="151"/>
      <c r="DE47" s="149"/>
      <c r="DF47" s="149"/>
      <c r="DG47" s="149"/>
      <c r="DH47" s="149"/>
      <c r="DI47" s="149"/>
      <c r="DJ47" s="149"/>
      <c r="DK47" s="24"/>
      <c r="DL47" s="54"/>
      <c r="DM47" s="54"/>
      <c r="DN47" s="54"/>
      <c r="DO47" s="54"/>
      <c r="DP47" s="54"/>
      <c r="DQ47" s="410">
        <v>5</v>
      </c>
      <c r="DR47" s="63"/>
      <c r="DS47" s="149">
        <v>4</v>
      </c>
      <c r="DT47" s="149"/>
      <c r="DU47" s="149"/>
      <c r="DV47" s="638">
        <v>3</v>
      </c>
      <c r="DW47" s="638">
        <v>4</v>
      </c>
      <c r="DX47" s="638"/>
      <c r="DY47" s="638"/>
      <c r="DZ47" s="190"/>
      <c r="EA47" s="190"/>
      <c r="EB47" s="190"/>
      <c r="EC47" s="190"/>
      <c r="ED47" s="410">
        <v>4</v>
      </c>
      <c r="EE47" s="63">
        <v>4</v>
      </c>
      <c r="EF47" s="63"/>
      <c r="EG47" s="63"/>
      <c r="EH47" s="149">
        <v>3</v>
      </c>
      <c r="EI47" s="149">
        <v>4</v>
      </c>
      <c r="EJ47" s="149">
        <v>4</v>
      </c>
      <c r="EK47" s="149"/>
      <c r="EL47" s="149"/>
      <c r="EM47" s="638">
        <v>3</v>
      </c>
      <c r="EN47" s="638"/>
      <c r="EO47" s="64"/>
      <c r="EP47" s="190"/>
      <c r="EQ47" s="622">
        <v>3</v>
      </c>
      <c r="ER47" s="648">
        <v>3</v>
      </c>
      <c r="ES47" s="151">
        <v>4</v>
      </c>
      <c r="ET47" s="151"/>
      <c r="EU47" s="151"/>
      <c r="EV47" s="151"/>
      <c r="EW47" s="547"/>
      <c r="EX47" s="655"/>
      <c r="EY47" s="655"/>
      <c r="FA47" s="169">
        <f t="shared" si="4"/>
        <v>4</v>
      </c>
      <c r="FB47" s="170">
        <f t="shared" si="5"/>
        <v>25</v>
      </c>
      <c r="FC47" s="170">
        <f t="shared" si="6"/>
        <v>10</v>
      </c>
      <c r="FD47" s="171">
        <f t="shared" si="7"/>
        <v>0</v>
      </c>
      <c r="FE47" s="172"/>
      <c r="FF47" s="66">
        <f t="shared" si="8"/>
        <v>13</v>
      </c>
      <c r="FG47" s="170">
        <f t="shared" si="9"/>
        <v>44</v>
      </c>
      <c r="FH47" s="170">
        <f t="shared" si="10"/>
        <v>23</v>
      </c>
      <c r="FI47" s="170">
        <f t="shared" si="11"/>
        <v>7</v>
      </c>
      <c r="FJ47" s="173">
        <f t="shared" si="12"/>
        <v>87</v>
      </c>
      <c r="FK47" s="168">
        <f t="shared" si="13"/>
        <v>324</v>
      </c>
      <c r="FL47" s="264">
        <f t="shared" si="14"/>
        <v>3.7241379310344827</v>
      </c>
      <c r="FM47" s="265"/>
      <c r="FN47" s="265"/>
      <c r="FO47" s="234">
        <f t="shared" si="15"/>
        <v>3.7241379310344827</v>
      </c>
    </row>
    <row r="48" spans="1:171" ht="13.5" thickBot="1">
      <c r="A48" s="96">
        <v>18</v>
      </c>
      <c r="B48" s="105" t="s">
        <v>27</v>
      </c>
      <c r="C48" s="418">
        <v>0</v>
      </c>
      <c r="D48" s="191"/>
      <c r="E48" s="191"/>
      <c r="F48" s="191"/>
      <c r="G48" s="408">
        <v>2</v>
      </c>
      <c r="H48" s="408"/>
      <c r="I48" s="408"/>
      <c r="J48" s="151"/>
      <c r="K48" s="151"/>
      <c r="L48" s="151"/>
      <c r="M48" s="641">
        <v>0</v>
      </c>
      <c r="N48" s="641"/>
      <c r="O48" s="641"/>
      <c r="P48" s="641"/>
      <c r="Q48" s="641"/>
      <c r="R48" s="641"/>
      <c r="S48" s="641"/>
      <c r="T48" s="641"/>
      <c r="U48" s="641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207"/>
      <c r="AH48" s="51">
        <v>3</v>
      </c>
      <c r="AI48" s="63"/>
      <c r="AJ48" s="151">
        <v>3</v>
      </c>
      <c r="AK48" s="149"/>
      <c r="AL48" s="149"/>
      <c r="AM48" s="151"/>
      <c r="AN48" s="641">
        <v>0</v>
      </c>
      <c r="AO48" s="55"/>
      <c r="AP48" s="151"/>
      <c r="AQ48" s="151"/>
      <c r="AR48" s="63"/>
      <c r="AS48" s="63"/>
      <c r="AT48" s="63"/>
      <c r="AU48" s="63"/>
      <c r="AV48" s="63"/>
      <c r="AW48" s="63"/>
      <c r="AX48" s="64"/>
      <c r="AY48" s="54"/>
      <c r="AZ48" s="190"/>
      <c r="BA48" s="190"/>
      <c r="BB48" s="190"/>
      <c r="BC48" s="410">
        <v>0</v>
      </c>
      <c r="BD48" s="51"/>
      <c r="BE48" s="51"/>
      <c r="BF48" s="513"/>
      <c r="BG48" s="151"/>
      <c r="BH48" s="149"/>
      <c r="BI48" s="638">
        <v>3</v>
      </c>
      <c r="BJ48" s="638"/>
      <c r="BK48" s="638"/>
      <c r="BL48" s="64"/>
      <c r="BM48" s="64"/>
      <c r="BN48" s="64"/>
      <c r="BO48" s="64"/>
      <c r="BP48" s="64"/>
      <c r="BQ48" s="64"/>
      <c r="BR48" s="64"/>
      <c r="BS48" s="416">
        <v>0</v>
      </c>
      <c r="BT48" s="164"/>
      <c r="BU48" s="151"/>
      <c r="BV48" s="149"/>
      <c r="BW48" s="54"/>
      <c r="BX48" s="54"/>
      <c r="BY48" s="54"/>
      <c r="BZ48" s="64"/>
      <c r="CA48" s="64"/>
      <c r="CB48" s="64"/>
      <c r="CC48" s="190"/>
      <c r="CD48" s="191">
        <v>0</v>
      </c>
      <c r="CE48" s="648">
        <v>0</v>
      </c>
      <c r="CF48" s="641"/>
      <c r="CG48" s="641"/>
      <c r="CH48" s="641"/>
      <c r="CI48" s="55"/>
      <c r="CJ48" s="55"/>
      <c r="CK48" s="54"/>
      <c r="CL48" s="54"/>
      <c r="CM48" s="190"/>
      <c r="CN48" s="190"/>
      <c r="CO48" s="190"/>
      <c r="CP48" s="190"/>
      <c r="CQ48" s="414"/>
      <c r="CR48" s="410">
        <v>5</v>
      </c>
      <c r="CS48" s="51">
        <v>5</v>
      </c>
      <c r="CT48" s="51">
        <v>5</v>
      </c>
      <c r="CU48" s="513">
        <v>4</v>
      </c>
      <c r="CV48" s="151">
        <v>4</v>
      </c>
      <c r="CW48" s="149"/>
      <c r="CX48" s="151"/>
      <c r="CY48" s="151"/>
      <c r="CZ48" s="151"/>
      <c r="DA48" s="55"/>
      <c r="DB48" s="151"/>
      <c r="DC48" s="151"/>
      <c r="DD48" s="151"/>
      <c r="DE48" s="149"/>
      <c r="DF48" s="149"/>
      <c r="DG48" s="149"/>
      <c r="DH48" s="149"/>
      <c r="DI48" s="149"/>
      <c r="DJ48" s="149"/>
      <c r="DK48" s="24"/>
      <c r="DL48" s="54"/>
      <c r="DM48" s="54"/>
      <c r="DN48" s="54"/>
      <c r="DO48" s="54"/>
      <c r="DP48" s="54"/>
      <c r="DQ48" s="410">
        <v>0</v>
      </c>
      <c r="DR48" s="63"/>
      <c r="DS48" s="149"/>
      <c r="DT48" s="149"/>
      <c r="DU48" s="149"/>
      <c r="DV48" s="638">
        <v>0</v>
      </c>
      <c r="DW48" s="638"/>
      <c r="DX48" s="638"/>
      <c r="DY48" s="638"/>
      <c r="DZ48" s="190"/>
      <c r="EA48" s="190"/>
      <c r="EB48" s="190"/>
      <c r="EC48" s="190"/>
      <c r="ED48" s="410">
        <v>3</v>
      </c>
      <c r="EE48" s="63"/>
      <c r="EF48" s="63"/>
      <c r="EG48" s="63"/>
      <c r="EH48" s="149">
        <v>3</v>
      </c>
      <c r="EI48" s="149">
        <v>3</v>
      </c>
      <c r="EJ48" s="149"/>
      <c r="EK48" s="149"/>
      <c r="EL48" s="149"/>
      <c r="EM48" s="638">
        <v>0</v>
      </c>
      <c r="EN48" s="638"/>
      <c r="EO48" s="64"/>
      <c r="EP48" s="190"/>
      <c r="EQ48" s="622">
        <v>3</v>
      </c>
      <c r="ER48" s="648">
        <v>4</v>
      </c>
      <c r="ES48" s="151"/>
      <c r="ET48" s="151"/>
      <c r="EU48" s="151"/>
      <c r="EV48" s="151"/>
      <c r="EW48" s="547"/>
      <c r="EX48" s="655"/>
      <c r="EY48" s="655"/>
      <c r="FA48" s="169">
        <f t="shared" si="4"/>
        <v>3</v>
      </c>
      <c r="FB48" s="170">
        <f t="shared" si="5"/>
        <v>3</v>
      </c>
      <c r="FC48" s="170">
        <f t="shared" si="6"/>
        <v>7</v>
      </c>
      <c r="FD48" s="171">
        <f t="shared" si="7"/>
        <v>1</v>
      </c>
      <c r="FE48" s="172"/>
      <c r="FF48" s="66">
        <f t="shared" si="8"/>
        <v>4</v>
      </c>
      <c r="FG48" s="170">
        <f t="shared" si="9"/>
        <v>11</v>
      </c>
      <c r="FH48" s="170">
        <f t="shared" si="10"/>
        <v>20</v>
      </c>
      <c r="FI48" s="170">
        <f t="shared" si="11"/>
        <v>7</v>
      </c>
      <c r="FJ48" s="173">
        <f t="shared" si="12"/>
        <v>42</v>
      </c>
      <c r="FK48" s="168">
        <f t="shared" si="13"/>
        <v>138</v>
      </c>
      <c r="FL48" s="264">
        <f t="shared" si="14"/>
        <v>3.2857142857142856</v>
      </c>
      <c r="FM48" s="265"/>
      <c r="FN48" s="265"/>
      <c r="FO48" s="234">
        <f t="shared" si="15"/>
        <v>3.2857142857142856</v>
      </c>
    </row>
    <row r="49" spans="1:171" ht="13.5" thickBot="1">
      <c r="A49" s="181">
        <v>19</v>
      </c>
      <c r="B49" s="105" t="s">
        <v>28</v>
      </c>
      <c r="C49" s="418">
        <v>4</v>
      </c>
      <c r="D49" s="191">
        <v>5</v>
      </c>
      <c r="E49" s="191">
        <v>5</v>
      </c>
      <c r="F49" s="191"/>
      <c r="G49" s="408">
        <v>3</v>
      </c>
      <c r="H49" s="408">
        <v>4</v>
      </c>
      <c r="I49" s="408">
        <v>4</v>
      </c>
      <c r="J49" s="151">
        <v>4</v>
      </c>
      <c r="K49" s="151">
        <v>3</v>
      </c>
      <c r="L49" s="151"/>
      <c r="M49" s="641">
        <v>3</v>
      </c>
      <c r="N49" s="641">
        <v>4</v>
      </c>
      <c r="O49" s="641">
        <v>3</v>
      </c>
      <c r="P49" s="641">
        <v>4</v>
      </c>
      <c r="Q49" s="641">
        <v>4</v>
      </c>
      <c r="R49" s="641"/>
      <c r="S49" s="641"/>
      <c r="T49" s="641"/>
      <c r="U49" s="641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207"/>
      <c r="AH49" s="51">
        <v>0</v>
      </c>
      <c r="AI49" s="63"/>
      <c r="AJ49" s="151"/>
      <c r="AK49" s="400">
        <v>4</v>
      </c>
      <c r="AL49" s="149">
        <v>3</v>
      </c>
      <c r="AM49" s="151"/>
      <c r="AN49" s="641">
        <v>0</v>
      </c>
      <c r="AO49" s="55"/>
      <c r="AP49" s="151"/>
      <c r="AQ49" s="151"/>
      <c r="AR49" s="63"/>
      <c r="AS49" s="63"/>
      <c r="AT49" s="63"/>
      <c r="AU49" s="63"/>
      <c r="AV49" s="63"/>
      <c r="AW49" s="63"/>
      <c r="AX49" s="64"/>
      <c r="AY49" s="54"/>
      <c r="AZ49" s="190"/>
      <c r="BA49" s="190"/>
      <c r="BB49" s="190"/>
      <c r="BC49" s="410">
        <v>5</v>
      </c>
      <c r="BD49" s="51"/>
      <c r="BE49" s="51"/>
      <c r="BF49" s="513">
        <v>5</v>
      </c>
      <c r="BG49" s="151">
        <v>5</v>
      </c>
      <c r="BH49" s="149">
        <v>5</v>
      </c>
      <c r="BI49" s="638">
        <v>0</v>
      </c>
      <c r="BJ49" s="638"/>
      <c r="BK49" s="638"/>
      <c r="BL49" s="64"/>
      <c r="BM49" s="64"/>
      <c r="BN49" s="64"/>
      <c r="BO49" s="64"/>
      <c r="BP49" s="64"/>
      <c r="BQ49" s="64"/>
      <c r="BR49" s="64"/>
      <c r="BS49" s="416">
        <v>0</v>
      </c>
      <c r="BT49" s="164"/>
      <c r="BU49" s="151"/>
      <c r="BV49" s="149"/>
      <c r="BW49" s="54"/>
      <c r="BX49" s="54"/>
      <c r="BY49" s="54"/>
      <c r="BZ49" s="64"/>
      <c r="CA49" s="64"/>
      <c r="CB49" s="64"/>
      <c r="CC49" s="190"/>
      <c r="CD49" s="191">
        <v>5</v>
      </c>
      <c r="CE49" s="648">
        <v>5</v>
      </c>
      <c r="CF49" s="641">
        <v>5</v>
      </c>
      <c r="CG49" s="641">
        <v>5</v>
      </c>
      <c r="CH49" s="641"/>
      <c r="CI49" s="55"/>
      <c r="CJ49" s="55"/>
      <c r="CK49" s="54"/>
      <c r="CL49" s="54"/>
      <c r="CM49" s="190"/>
      <c r="CN49" s="190"/>
      <c r="CO49" s="190"/>
      <c r="CP49" s="190"/>
      <c r="CQ49" s="414"/>
      <c r="CR49" s="410">
        <v>0</v>
      </c>
      <c r="CS49" s="51"/>
      <c r="CT49" s="51"/>
      <c r="CU49" s="513"/>
      <c r="CV49" s="151"/>
      <c r="CW49" s="149"/>
      <c r="CX49" s="151"/>
      <c r="CY49" s="151"/>
      <c r="CZ49" s="151"/>
      <c r="DA49" s="55"/>
      <c r="DB49" s="151"/>
      <c r="DC49" s="151"/>
      <c r="DD49" s="151"/>
      <c r="DE49" s="149"/>
      <c r="DF49" s="149"/>
      <c r="DG49" s="149"/>
      <c r="DH49" s="149"/>
      <c r="DI49" s="149"/>
      <c r="DJ49" s="149"/>
      <c r="DK49" s="24"/>
      <c r="DL49" s="54"/>
      <c r="DM49" s="54"/>
      <c r="DN49" s="54"/>
      <c r="DO49" s="54"/>
      <c r="DP49" s="54"/>
      <c r="DQ49" s="410">
        <v>0</v>
      </c>
      <c r="DR49" s="63"/>
      <c r="DS49" s="149"/>
      <c r="DT49" s="149">
        <v>5</v>
      </c>
      <c r="DU49" s="149"/>
      <c r="DV49" s="638">
        <v>5</v>
      </c>
      <c r="DW49" s="638">
        <v>5</v>
      </c>
      <c r="DX49" s="638"/>
      <c r="DY49" s="638"/>
      <c r="DZ49" s="190"/>
      <c r="EA49" s="190"/>
      <c r="EB49" s="190"/>
      <c r="EC49" s="190"/>
      <c r="ED49" s="410">
        <v>5</v>
      </c>
      <c r="EE49" s="63">
        <v>4</v>
      </c>
      <c r="EF49" s="63"/>
      <c r="EG49" s="63"/>
      <c r="EH49" s="149">
        <v>4</v>
      </c>
      <c r="EI49" s="149">
        <v>5</v>
      </c>
      <c r="EJ49" s="149"/>
      <c r="EK49" s="149"/>
      <c r="EL49" s="149"/>
      <c r="EM49" s="638">
        <v>0</v>
      </c>
      <c r="EN49" s="638"/>
      <c r="EO49" s="64"/>
      <c r="EP49" s="190"/>
      <c r="EQ49" s="622">
        <v>5</v>
      </c>
      <c r="ER49" s="648">
        <v>5</v>
      </c>
      <c r="ES49" s="151"/>
      <c r="ET49" s="151"/>
      <c r="EU49" s="151"/>
      <c r="EV49" s="151"/>
      <c r="EW49" s="547"/>
      <c r="EX49" s="655"/>
      <c r="EY49" s="655"/>
      <c r="FA49" s="169">
        <f t="shared" si="4"/>
        <v>17</v>
      </c>
      <c r="FB49" s="170">
        <f t="shared" si="5"/>
        <v>10</v>
      </c>
      <c r="FC49" s="170">
        <f t="shared" si="6"/>
        <v>5</v>
      </c>
      <c r="FD49" s="171">
        <f t="shared" si="7"/>
        <v>0</v>
      </c>
      <c r="FE49" s="172"/>
      <c r="FF49" s="66">
        <f t="shared" si="8"/>
        <v>53</v>
      </c>
      <c r="FG49" s="170">
        <f t="shared" si="9"/>
        <v>18</v>
      </c>
      <c r="FH49" s="170">
        <f t="shared" si="10"/>
        <v>8</v>
      </c>
      <c r="FI49" s="170">
        <f t="shared" si="11"/>
        <v>3</v>
      </c>
      <c r="FJ49" s="173">
        <f t="shared" si="12"/>
        <v>82</v>
      </c>
      <c r="FK49" s="168">
        <f t="shared" si="13"/>
        <v>367</v>
      </c>
      <c r="FL49" s="264">
        <f t="shared" si="14"/>
        <v>4.475609756097561</v>
      </c>
      <c r="FM49" s="265"/>
      <c r="FN49" s="265"/>
      <c r="FO49" s="234">
        <f t="shared" si="15"/>
        <v>4.475609756097561</v>
      </c>
    </row>
    <row r="50" spans="1:171" ht="13.5" thickBot="1">
      <c r="A50" s="181">
        <v>20</v>
      </c>
      <c r="B50" s="105" t="s">
        <v>50</v>
      </c>
      <c r="C50" s="418">
        <v>5</v>
      </c>
      <c r="D50" s="191">
        <v>5</v>
      </c>
      <c r="E50" s="191"/>
      <c r="F50" s="191"/>
      <c r="G50" s="408">
        <v>4</v>
      </c>
      <c r="H50" s="408">
        <v>4</v>
      </c>
      <c r="I50" s="408">
        <v>4</v>
      </c>
      <c r="J50" s="151">
        <v>4</v>
      </c>
      <c r="K50" s="151">
        <v>5</v>
      </c>
      <c r="L50" s="151"/>
      <c r="M50" s="641">
        <v>3</v>
      </c>
      <c r="N50" s="641">
        <v>4</v>
      </c>
      <c r="O50" s="641">
        <v>3</v>
      </c>
      <c r="P50" s="641">
        <v>4</v>
      </c>
      <c r="Q50" s="641">
        <v>3</v>
      </c>
      <c r="R50" s="641">
        <v>4</v>
      </c>
      <c r="S50" s="641">
        <v>3</v>
      </c>
      <c r="T50" s="641"/>
      <c r="U50" s="641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207"/>
      <c r="AH50" s="51">
        <v>3</v>
      </c>
      <c r="AI50" s="63"/>
      <c r="AJ50" s="151">
        <v>4</v>
      </c>
      <c r="AK50" s="151">
        <v>5</v>
      </c>
      <c r="AL50" s="149"/>
      <c r="AM50" s="151"/>
      <c r="AN50" s="641">
        <v>4</v>
      </c>
      <c r="AO50" s="55"/>
      <c r="AP50" s="151"/>
      <c r="AQ50" s="151"/>
      <c r="AR50" s="63"/>
      <c r="AS50" s="63"/>
      <c r="AT50" s="63"/>
      <c r="AU50" s="63"/>
      <c r="AV50" s="63"/>
      <c r="AW50" s="63"/>
      <c r="AX50" s="64"/>
      <c r="AY50" s="54"/>
      <c r="AZ50" s="190"/>
      <c r="BA50" s="190"/>
      <c r="BB50" s="190"/>
      <c r="BC50" s="410">
        <v>4</v>
      </c>
      <c r="BD50" s="51">
        <v>4</v>
      </c>
      <c r="BE50" s="51"/>
      <c r="BF50" s="513">
        <v>5</v>
      </c>
      <c r="BG50" s="151">
        <v>5</v>
      </c>
      <c r="BH50" s="149"/>
      <c r="BI50" s="638"/>
      <c r="BJ50" s="638"/>
      <c r="BK50" s="638"/>
      <c r="BL50" s="64"/>
      <c r="BM50" s="64"/>
      <c r="BN50" s="64"/>
      <c r="BO50" s="64"/>
      <c r="BP50" s="64"/>
      <c r="BQ50" s="64"/>
      <c r="BR50" s="64"/>
      <c r="BS50" s="416">
        <v>0</v>
      </c>
      <c r="BT50" s="164"/>
      <c r="BU50" s="151"/>
      <c r="BV50" s="149"/>
      <c r="BW50" s="54"/>
      <c r="BX50" s="54"/>
      <c r="BY50" s="54"/>
      <c r="BZ50" s="64"/>
      <c r="CA50" s="64"/>
      <c r="CB50" s="64"/>
      <c r="CC50" s="190"/>
      <c r="CD50" s="191">
        <v>5</v>
      </c>
      <c r="CE50" s="648">
        <v>5</v>
      </c>
      <c r="CF50" s="641">
        <v>5</v>
      </c>
      <c r="CG50" s="641">
        <v>5</v>
      </c>
      <c r="CH50" s="641"/>
      <c r="CI50" s="55"/>
      <c r="CJ50" s="55"/>
      <c r="CK50" s="54"/>
      <c r="CL50" s="54"/>
      <c r="CM50" s="190"/>
      <c r="CN50" s="190"/>
      <c r="CO50" s="190"/>
      <c r="CP50" s="190"/>
      <c r="CQ50" s="414"/>
      <c r="CR50" s="410">
        <v>5</v>
      </c>
      <c r="CS50" s="51">
        <v>5</v>
      </c>
      <c r="CT50" s="51">
        <v>5</v>
      </c>
      <c r="CU50" s="513">
        <v>5</v>
      </c>
      <c r="CV50" s="151">
        <v>5</v>
      </c>
      <c r="CW50" s="149">
        <v>5</v>
      </c>
      <c r="CX50" s="151">
        <v>4</v>
      </c>
      <c r="CY50" s="151">
        <v>4</v>
      </c>
      <c r="CZ50" s="151"/>
      <c r="DA50" s="55"/>
      <c r="DB50" s="151"/>
      <c r="DC50" s="151"/>
      <c r="DD50" s="151"/>
      <c r="DE50" s="149"/>
      <c r="DF50" s="149"/>
      <c r="DG50" s="149"/>
      <c r="DH50" s="149"/>
      <c r="DI50" s="149"/>
      <c r="DJ50" s="149"/>
      <c r="DK50" s="24"/>
      <c r="DL50" s="54"/>
      <c r="DM50" s="54"/>
      <c r="DN50" s="54"/>
      <c r="DO50" s="54"/>
      <c r="DP50" s="54"/>
      <c r="DQ50" s="410">
        <v>5</v>
      </c>
      <c r="DR50" s="63">
        <v>5</v>
      </c>
      <c r="DS50" s="149">
        <v>5</v>
      </c>
      <c r="DT50" s="149">
        <v>5</v>
      </c>
      <c r="DU50" s="149"/>
      <c r="DV50" s="638">
        <v>5</v>
      </c>
      <c r="DW50" s="638">
        <v>4</v>
      </c>
      <c r="DX50" s="638"/>
      <c r="DY50" s="638"/>
      <c r="DZ50" s="190"/>
      <c r="EA50" s="190"/>
      <c r="EB50" s="190"/>
      <c r="EC50" s="190"/>
      <c r="ED50" s="410">
        <v>3</v>
      </c>
      <c r="EE50" s="63">
        <v>5</v>
      </c>
      <c r="EF50" s="63">
        <v>5</v>
      </c>
      <c r="EG50" s="63">
        <v>5</v>
      </c>
      <c r="EH50" s="149">
        <v>4</v>
      </c>
      <c r="EI50" s="149">
        <v>4</v>
      </c>
      <c r="EJ50" s="149">
        <v>5</v>
      </c>
      <c r="EK50" s="149"/>
      <c r="EL50" s="149"/>
      <c r="EM50" s="638">
        <v>0</v>
      </c>
      <c r="EN50" s="638"/>
      <c r="EO50" s="64"/>
      <c r="EP50" s="190"/>
      <c r="EQ50" s="622">
        <v>5</v>
      </c>
      <c r="ER50" s="648">
        <v>4</v>
      </c>
      <c r="ES50" s="151">
        <v>5</v>
      </c>
      <c r="ET50" s="151"/>
      <c r="EU50" s="151"/>
      <c r="EV50" s="151"/>
      <c r="EW50" s="547"/>
      <c r="EX50" s="655"/>
      <c r="EY50" s="655"/>
      <c r="FA50" s="169">
        <f t="shared" si="4"/>
        <v>27</v>
      </c>
      <c r="FB50" s="170">
        <f t="shared" si="5"/>
        <v>17</v>
      </c>
      <c r="FC50" s="170">
        <f t="shared" si="6"/>
        <v>6</v>
      </c>
      <c r="FD50" s="171">
        <f t="shared" si="7"/>
        <v>0</v>
      </c>
      <c r="FE50" s="172"/>
      <c r="FF50" s="66">
        <f t="shared" si="8"/>
        <v>51</v>
      </c>
      <c r="FG50" s="170">
        <f t="shared" si="9"/>
        <v>38</v>
      </c>
      <c r="FH50" s="170">
        <f t="shared" si="10"/>
        <v>14</v>
      </c>
      <c r="FI50" s="170">
        <f t="shared" si="11"/>
        <v>1</v>
      </c>
      <c r="FJ50" s="173">
        <f t="shared" si="12"/>
        <v>104</v>
      </c>
      <c r="FK50" s="168">
        <f t="shared" si="13"/>
        <v>451</v>
      </c>
      <c r="FL50" s="264">
        <f t="shared" si="14"/>
        <v>4.336538461538462</v>
      </c>
      <c r="FM50" s="265"/>
      <c r="FN50" s="265"/>
      <c r="FO50" s="234">
        <f t="shared" si="15"/>
        <v>4.336538461538462</v>
      </c>
    </row>
    <row r="51" spans="1:171" ht="13.5" thickBot="1">
      <c r="A51" s="181">
        <v>21</v>
      </c>
      <c r="B51" s="105" t="s">
        <v>29</v>
      </c>
      <c r="C51" s="418">
        <v>5</v>
      </c>
      <c r="D51" s="194">
        <v>3</v>
      </c>
      <c r="E51" s="194">
        <v>4</v>
      </c>
      <c r="F51" s="194"/>
      <c r="G51" s="156">
        <v>4</v>
      </c>
      <c r="H51" s="156">
        <v>4</v>
      </c>
      <c r="I51" s="156">
        <v>4</v>
      </c>
      <c r="J51" s="156">
        <v>4</v>
      </c>
      <c r="K51" s="156">
        <v>4</v>
      </c>
      <c r="L51" s="156"/>
      <c r="M51" s="644">
        <v>4</v>
      </c>
      <c r="N51" s="644">
        <v>4</v>
      </c>
      <c r="O51" s="644">
        <v>4</v>
      </c>
      <c r="P51" s="644">
        <v>4</v>
      </c>
      <c r="Q51" s="641">
        <v>4</v>
      </c>
      <c r="R51" s="641">
        <v>3</v>
      </c>
      <c r="S51" s="641">
        <v>3</v>
      </c>
      <c r="T51" s="641"/>
      <c r="U51" s="641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207"/>
      <c r="AH51" s="51">
        <v>4</v>
      </c>
      <c r="AI51" s="161"/>
      <c r="AJ51" s="156">
        <v>4</v>
      </c>
      <c r="AK51" s="151">
        <v>4</v>
      </c>
      <c r="AL51" s="400">
        <v>4</v>
      </c>
      <c r="AM51" s="156"/>
      <c r="AN51" s="644">
        <v>4</v>
      </c>
      <c r="AO51" s="83"/>
      <c r="AP51" s="156"/>
      <c r="AQ51" s="156"/>
      <c r="AR51" s="161"/>
      <c r="AS51" s="161"/>
      <c r="AT51" s="161"/>
      <c r="AU51" s="161"/>
      <c r="AV51" s="161"/>
      <c r="AW51" s="161"/>
      <c r="AX51" s="161"/>
      <c r="AY51" s="83"/>
      <c r="AZ51" s="194"/>
      <c r="BA51" s="194"/>
      <c r="BB51" s="194"/>
      <c r="BC51" s="410">
        <v>4</v>
      </c>
      <c r="BD51" s="224">
        <v>4</v>
      </c>
      <c r="BE51" s="224"/>
      <c r="BF51" s="514">
        <v>4</v>
      </c>
      <c r="BG51" s="156"/>
      <c r="BH51" s="156"/>
      <c r="BI51" s="644">
        <v>5</v>
      </c>
      <c r="BJ51" s="644"/>
      <c r="BK51" s="644"/>
      <c r="BL51" s="161"/>
      <c r="BM51" s="161"/>
      <c r="BN51" s="161"/>
      <c r="BO51" s="161"/>
      <c r="BP51" s="161"/>
      <c r="BQ51" s="161"/>
      <c r="BR51" s="162"/>
      <c r="BS51" s="416">
        <v>0</v>
      </c>
      <c r="BT51" s="164"/>
      <c r="BU51" s="156"/>
      <c r="BV51" s="156"/>
      <c r="BW51" s="83"/>
      <c r="BX51" s="83"/>
      <c r="BY51" s="83"/>
      <c r="BZ51" s="161"/>
      <c r="CA51" s="161"/>
      <c r="CB51" s="161"/>
      <c r="CC51" s="198"/>
      <c r="CD51" s="191">
        <v>4</v>
      </c>
      <c r="CE51" s="648">
        <v>4</v>
      </c>
      <c r="CF51" s="644">
        <v>5</v>
      </c>
      <c r="CG51" s="644">
        <v>4</v>
      </c>
      <c r="CH51" s="644"/>
      <c r="CI51" s="83"/>
      <c r="CJ51" s="83"/>
      <c r="CK51" s="83"/>
      <c r="CL51" s="83"/>
      <c r="CM51" s="194"/>
      <c r="CN51" s="194"/>
      <c r="CO51" s="194"/>
      <c r="CP51" s="194"/>
      <c r="CQ51" s="423"/>
      <c r="CR51" s="410">
        <v>5</v>
      </c>
      <c r="CS51" s="224">
        <v>5</v>
      </c>
      <c r="CT51" s="224">
        <v>5</v>
      </c>
      <c r="CU51" s="514">
        <v>5</v>
      </c>
      <c r="CV51" s="156"/>
      <c r="CW51" s="156"/>
      <c r="CX51" s="156"/>
      <c r="CY51" s="156"/>
      <c r="CZ51" s="156"/>
      <c r="DA51" s="83"/>
      <c r="DB51" s="156"/>
      <c r="DC51" s="156"/>
      <c r="DD51" s="156"/>
      <c r="DE51" s="156"/>
      <c r="DF51" s="156"/>
      <c r="DG51" s="156"/>
      <c r="DH51" s="156"/>
      <c r="DI51" s="156"/>
      <c r="DJ51" s="156"/>
      <c r="DK51" s="82"/>
      <c r="DL51" s="83"/>
      <c r="DM51" s="83"/>
      <c r="DN51" s="83"/>
      <c r="DO51" s="83"/>
      <c r="DP51" s="218"/>
      <c r="DQ51" s="410">
        <v>0</v>
      </c>
      <c r="DR51" s="161"/>
      <c r="DS51" s="156">
        <v>4</v>
      </c>
      <c r="DT51" s="156">
        <v>5</v>
      </c>
      <c r="DU51" s="156"/>
      <c r="DV51" s="638">
        <v>4</v>
      </c>
      <c r="DW51" s="644">
        <v>4</v>
      </c>
      <c r="DX51" s="644"/>
      <c r="DY51" s="644"/>
      <c r="DZ51" s="194"/>
      <c r="EA51" s="194"/>
      <c r="EB51" s="194"/>
      <c r="EC51" s="194"/>
      <c r="ED51" s="410">
        <v>4</v>
      </c>
      <c r="EE51" s="161"/>
      <c r="EF51" s="161"/>
      <c r="EG51" s="161"/>
      <c r="EH51" s="156">
        <v>4</v>
      </c>
      <c r="EI51" s="156">
        <v>5</v>
      </c>
      <c r="EJ51" s="156"/>
      <c r="EK51" s="156"/>
      <c r="EL51" s="156"/>
      <c r="EM51" s="644">
        <v>5</v>
      </c>
      <c r="EN51" s="644">
        <v>5</v>
      </c>
      <c r="EO51" s="161"/>
      <c r="EP51" s="194"/>
      <c r="EQ51" s="622">
        <v>5</v>
      </c>
      <c r="ER51" s="648">
        <v>4</v>
      </c>
      <c r="ES51" s="156">
        <v>4</v>
      </c>
      <c r="ET51" s="156"/>
      <c r="EU51" s="156"/>
      <c r="EV51" s="156"/>
      <c r="EW51" s="548"/>
      <c r="EX51" s="655"/>
      <c r="EY51" s="655"/>
      <c r="FA51" s="169">
        <f t="shared" si="4"/>
        <v>12</v>
      </c>
      <c r="FB51" s="170">
        <f t="shared" si="5"/>
        <v>29</v>
      </c>
      <c r="FC51" s="170">
        <f t="shared" si="6"/>
        <v>3</v>
      </c>
      <c r="FD51" s="171">
        <f t="shared" si="7"/>
        <v>0</v>
      </c>
      <c r="FE51" s="175"/>
      <c r="FF51" s="66">
        <f t="shared" si="8"/>
        <v>28</v>
      </c>
      <c r="FG51" s="174">
        <f t="shared" si="9"/>
        <v>56</v>
      </c>
      <c r="FH51" s="174">
        <f t="shared" si="10"/>
        <v>13</v>
      </c>
      <c r="FI51" s="174">
        <f t="shared" si="11"/>
        <v>0</v>
      </c>
      <c r="FJ51" s="173">
        <f t="shared" si="12"/>
        <v>97</v>
      </c>
      <c r="FK51" s="168">
        <f t="shared" si="13"/>
        <v>403</v>
      </c>
      <c r="FL51" s="264">
        <f t="shared" si="14"/>
        <v>4.154639175257732</v>
      </c>
      <c r="FM51" s="265"/>
      <c r="FN51" s="265"/>
      <c r="FO51" s="234">
        <f t="shared" si="15"/>
        <v>4.154639175257732</v>
      </c>
    </row>
    <row r="52" spans="1:171" ht="13.5" thickBot="1">
      <c r="A52" s="96">
        <v>22</v>
      </c>
      <c r="B52" s="105" t="s">
        <v>30</v>
      </c>
      <c r="C52" s="418">
        <v>4</v>
      </c>
      <c r="D52" s="188">
        <v>2</v>
      </c>
      <c r="E52" s="188"/>
      <c r="F52" s="188"/>
      <c r="G52" s="151">
        <v>3</v>
      </c>
      <c r="H52" s="151">
        <v>4</v>
      </c>
      <c r="I52" s="151"/>
      <c r="J52" s="151"/>
      <c r="K52" s="151"/>
      <c r="L52" s="151"/>
      <c r="M52" s="641">
        <v>3</v>
      </c>
      <c r="N52" s="641">
        <v>3</v>
      </c>
      <c r="O52" s="641">
        <v>3</v>
      </c>
      <c r="P52" s="641">
        <v>3</v>
      </c>
      <c r="Q52" s="641"/>
      <c r="R52" s="641"/>
      <c r="S52" s="641"/>
      <c r="T52" s="641"/>
      <c r="U52" s="641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207"/>
      <c r="AH52" s="51">
        <v>3</v>
      </c>
      <c r="AI52" s="63"/>
      <c r="AJ52" s="151"/>
      <c r="AK52" s="156"/>
      <c r="AL52" s="151">
        <v>3</v>
      </c>
      <c r="AM52" s="151"/>
      <c r="AN52" s="641">
        <v>0</v>
      </c>
      <c r="AO52" s="55"/>
      <c r="AP52" s="151"/>
      <c r="AQ52" s="151"/>
      <c r="AR52" s="63"/>
      <c r="AS52" s="63"/>
      <c r="AT52" s="63"/>
      <c r="AU52" s="63"/>
      <c r="AV52" s="63"/>
      <c r="AW52" s="63"/>
      <c r="AX52" s="63"/>
      <c r="AY52" s="55"/>
      <c r="AZ52" s="188"/>
      <c r="BA52" s="188"/>
      <c r="BB52" s="188"/>
      <c r="BC52" s="410">
        <v>4</v>
      </c>
      <c r="BD52" s="51">
        <v>3</v>
      </c>
      <c r="BE52" s="51"/>
      <c r="BF52" s="513">
        <v>2</v>
      </c>
      <c r="BG52" s="151"/>
      <c r="BH52" s="151"/>
      <c r="BI52" s="641">
        <v>4</v>
      </c>
      <c r="BJ52" s="641">
        <v>3</v>
      </c>
      <c r="BK52" s="641"/>
      <c r="BL52" s="63"/>
      <c r="BM52" s="63"/>
      <c r="BN52" s="63"/>
      <c r="BO52" s="63"/>
      <c r="BP52" s="63"/>
      <c r="BQ52" s="63"/>
      <c r="BR52" s="64"/>
      <c r="BS52" s="416">
        <v>0</v>
      </c>
      <c r="BT52" s="164"/>
      <c r="BU52" s="151"/>
      <c r="BV52" s="151"/>
      <c r="BW52" s="55"/>
      <c r="BX52" s="55"/>
      <c r="BY52" s="55"/>
      <c r="BZ52" s="63"/>
      <c r="CA52" s="63"/>
      <c r="CB52" s="63"/>
      <c r="CC52" s="190"/>
      <c r="CD52" s="191">
        <v>0</v>
      </c>
      <c r="CE52" s="648">
        <v>0</v>
      </c>
      <c r="CF52" s="641"/>
      <c r="CG52" s="641"/>
      <c r="CH52" s="641"/>
      <c r="CI52" s="55"/>
      <c r="CJ52" s="55"/>
      <c r="CK52" s="55"/>
      <c r="CL52" s="55"/>
      <c r="CM52" s="188"/>
      <c r="CN52" s="188"/>
      <c r="CO52" s="188"/>
      <c r="CP52" s="188"/>
      <c r="CQ52" s="414"/>
      <c r="CR52" s="410">
        <v>4</v>
      </c>
      <c r="CS52" s="51"/>
      <c r="CT52" s="51"/>
      <c r="CU52" s="513"/>
      <c r="CV52" s="151"/>
      <c r="CW52" s="151"/>
      <c r="CX52" s="151"/>
      <c r="CY52" s="151"/>
      <c r="CZ52" s="151"/>
      <c r="DA52" s="55"/>
      <c r="DB52" s="151"/>
      <c r="DC52" s="151"/>
      <c r="DD52" s="151"/>
      <c r="DE52" s="151"/>
      <c r="DF52" s="151"/>
      <c r="DG52" s="151"/>
      <c r="DH52" s="151"/>
      <c r="DI52" s="151"/>
      <c r="DJ52" s="151"/>
      <c r="DK52" s="23"/>
      <c r="DL52" s="23"/>
      <c r="DM52" s="23"/>
      <c r="DN52" s="23"/>
      <c r="DO52" s="23"/>
      <c r="DP52" s="24"/>
      <c r="DQ52" s="410">
        <v>5</v>
      </c>
      <c r="DR52" s="63"/>
      <c r="DS52" s="151"/>
      <c r="DT52" s="151"/>
      <c r="DU52" s="151"/>
      <c r="DV52" s="638">
        <v>4</v>
      </c>
      <c r="DW52" s="641">
        <v>4</v>
      </c>
      <c r="DX52" s="641"/>
      <c r="DY52" s="641"/>
      <c r="DZ52" s="188"/>
      <c r="EA52" s="188"/>
      <c r="EB52" s="188"/>
      <c r="EC52" s="188"/>
      <c r="ED52" s="410">
        <v>3</v>
      </c>
      <c r="EE52" s="63"/>
      <c r="EF52" s="63"/>
      <c r="EG52" s="63"/>
      <c r="EH52" s="151">
        <v>3</v>
      </c>
      <c r="EI52" s="151"/>
      <c r="EJ52" s="151"/>
      <c r="EK52" s="151"/>
      <c r="EL52" s="151"/>
      <c r="EM52" s="641">
        <v>5</v>
      </c>
      <c r="EN52" s="641">
        <v>5</v>
      </c>
      <c r="EO52" s="63"/>
      <c r="EP52" s="188"/>
      <c r="EQ52" s="622">
        <v>0</v>
      </c>
      <c r="ER52" s="648">
        <v>0</v>
      </c>
      <c r="ES52" s="151"/>
      <c r="ET52" s="151"/>
      <c r="EU52" s="151"/>
      <c r="EV52" s="151"/>
      <c r="EW52" s="548"/>
      <c r="EX52" s="655"/>
      <c r="EY52" s="655"/>
      <c r="FA52" s="169">
        <f t="shared" si="4"/>
        <v>3</v>
      </c>
      <c r="FB52" s="170">
        <f t="shared" si="5"/>
        <v>7</v>
      </c>
      <c r="FC52" s="170">
        <f t="shared" si="6"/>
        <v>11</v>
      </c>
      <c r="FD52" s="171">
        <f t="shared" si="7"/>
        <v>2</v>
      </c>
      <c r="FE52" s="170"/>
      <c r="FF52" s="66">
        <f t="shared" si="8"/>
        <v>10</v>
      </c>
      <c r="FG52" s="174">
        <f t="shared" si="9"/>
        <v>25</v>
      </c>
      <c r="FH52" s="174">
        <f t="shared" si="10"/>
        <v>14</v>
      </c>
      <c r="FI52" s="174">
        <f t="shared" si="11"/>
        <v>9</v>
      </c>
      <c r="FJ52" s="173">
        <f t="shared" si="12"/>
        <v>58</v>
      </c>
      <c r="FK52" s="168">
        <f t="shared" si="13"/>
        <v>210</v>
      </c>
      <c r="FL52" s="264">
        <f t="shared" si="14"/>
        <v>3.6206896551724137</v>
      </c>
      <c r="FM52" s="265"/>
      <c r="FN52" s="265"/>
      <c r="FO52" s="234">
        <f t="shared" si="15"/>
        <v>3.6206896551724137</v>
      </c>
    </row>
    <row r="53" spans="1:171" ht="13.5" thickBot="1">
      <c r="A53" s="96">
        <v>23</v>
      </c>
      <c r="B53" s="105" t="s">
        <v>31</v>
      </c>
      <c r="C53" s="418">
        <v>3</v>
      </c>
      <c r="D53" s="188">
        <v>2</v>
      </c>
      <c r="E53" s="188">
        <v>4</v>
      </c>
      <c r="F53" s="188"/>
      <c r="G53" s="151">
        <v>3</v>
      </c>
      <c r="H53" s="151">
        <v>2</v>
      </c>
      <c r="I53" s="151">
        <v>3</v>
      </c>
      <c r="J53" s="151">
        <v>3</v>
      </c>
      <c r="K53" s="151"/>
      <c r="L53" s="151"/>
      <c r="M53" s="641">
        <v>2</v>
      </c>
      <c r="N53" s="641">
        <v>2</v>
      </c>
      <c r="O53" s="641">
        <v>3</v>
      </c>
      <c r="P53" s="641">
        <v>2</v>
      </c>
      <c r="Q53" s="641">
        <v>3</v>
      </c>
      <c r="R53" s="641">
        <v>2</v>
      </c>
      <c r="S53" s="641"/>
      <c r="T53" s="641"/>
      <c r="U53" s="641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207"/>
      <c r="AH53" s="51">
        <v>3</v>
      </c>
      <c r="AI53" s="63"/>
      <c r="AJ53" s="151"/>
      <c r="AK53" s="151">
        <v>3</v>
      </c>
      <c r="AL53" s="151"/>
      <c r="AM53" s="151"/>
      <c r="AN53" s="641">
        <v>3</v>
      </c>
      <c r="AO53" s="55"/>
      <c r="AP53" s="151"/>
      <c r="AQ53" s="151"/>
      <c r="AR53" s="63"/>
      <c r="AS53" s="63"/>
      <c r="AT53" s="63"/>
      <c r="AU53" s="63"/>
      <c r="AV53" s="63"/>
      <c r="AW53" s="63"/>
      <c r="AX53" s="63"/>
      <c r="AY53" s="55"/>
      <c r="AZ53" s="188"/>
      <c r="BA53" s="188"/>
      <c r="BB53" s="188"/>
      <c r="BC53" s="410">
        <v>4</v>
      </c>
      <c r="BD53" s="51"/>
      <c r="BE53" s="51"/>
      <c r="BF53" s="513">
        <v>3</v>
      </c>
      <c r="BG53" s="151"/>
      <c r="BH53" s="151"/>
      <c r="BI53" s="641">
        <v>0</v>
      </c>
      <c r="BJ53" s="641"/>
      <c r="BK53" s="641"/>
      <c r="BL53" s="63"/>
      <c r="BM53" s="63"/>
      <c r="BN53" s="63"/>
      <c r="BO53" s="63"/>
      <c r="BP53" s="63"/>
      <c r="BQ53" s="63"/>
      <c r="BR53" s="64"/>
      <c r="BS53" s="416">
        <v>0</v>
      </c>
      <c r="BT53" s="164"/>
      <c r="BU53" s="151"/>
      <c r="BV53" s="151"/>
      <c r="BW53" s="55"/>
      <c r="BX53" s="55"/>
      <c r="BY53" s="55"/>
      <c r="BZ53" s="63"/>
      <c r="CA53" s="63"/>
      <c r="CB53" s="63"/>
      <c r="CC53" s="190"/>
      <c r="CD53" s="191">
        <v>0</v>
      </c>
      <c r="CE53" s="648">
        <v>4</v>
      </c>
      <c r="CF53" s="641">
        <v>4</v>
      </c>
      <c r="CG53" s="641"/>
      <c r="CH53" s="641"/>
      <c r="CI53" s="55"/>
      <c r="CJ53" s="55"/>
      <c r="CK53" s="55"/>
      <c r="CL53" s="55"/>
      <c r="CM53" s="188"/>
      <c r="CN53" s="188"/>
      <c r="CO53" s="188"/>
      <c r="CP53" s="188"/>
      <c r="CQ53" s="414"/>
      <c r="CR53" s="410">
        <v>5</v>
      </c>
      <c r="CS53" s="51">
        <v>5</v>
      </c>
      <c r="CT53" s="51">
        <v>5</v>
      </c>
      <c r="CU53" s="513">
        <v>5</v>
      </c>
      <c r="CV53" s="151">
        <v>5</v>
      </c>
      <c r="CW53" s="151">
        <v>4</v>
      </c>
      <c r="CX53" s="151">
        <v>4</v>
      </c>
      <c r="CY53" s="151"/>
      <c r="CZ53" s="151"/>
      <c r="DA53" s="55"/>
      <c r="DB53" s="151"/>
      <c r="DC53" s="151"/>
      <c r="DD53" s="151"/>
      <c r="DE53" s="151"/>
      <c r="DF53" s="151"/>
      <c r="DG53" s="151"/>
      <c r="DH53" s="151"/>
      <c r="DI53" s="151"/>
      <c r="DJ53" s="151"/>
      <c r="DK53" s="23"/>
      <c r="DL53" s="23"/>
      <c r="DM53" s="23"/>
      <c r="DN53" s="23"/>
      <c r="DO53" s="23"/>
      <c r="DP53" s="24"/>
      <c r="DQ53" s="410">
        <v>0</v>
      </c>
      <c r="DR53" s="63"/>
      <c r="DS53" s="151">
        <v>3</v>
      </c>
      <c r="DT53" s="151"/>
      <c r="DU53" s="151"/>
      <c r="DV53" s="638">
        <v>3</v>
      </c>
      <c r="DW53" s="641">
        <v>3</v>
      </c>
      <c r="DX53" s="641"/>
      <c r="DY53" s="641"/>
      <c r="DZ53" s="188"/>
      <c r="EA53" s="188"/>
      <c r="EB53" s="188"/>
      <c r="EC53" s="188"/>
      <c r="ED53" s="410">
        <v>3</v>
      </c>
      <c r="EE53" s="63"/>
      <c r="EF53" s="63"/>
      <c r="EG53" s="63"/>
      <c r="EH53" s="151">
        <v>3</v>
      </c>
      <c r="EI53" s="151"/>
      <c r="EJ53" s="151"/>
      <c r="EK53" s="151"/>
      <c r="EL53" s="151"/>
      <c r="EM53" s="641">
        <v>0</v>
      </c>
      <c r="EN53" s="641"/>
      <c r="EO53" s="63"/>
      <c r="EP53" s="188"/>
      <c r="EQ53" s="622">
        <v>3</v>
      </c>
      <c r="ER53" s="648">
        <v>3</v>
      </c>
      <c r="ES53" s="151">
        <v>4</v>
      </c>
      <c r="ET53" s="151"/>
      <c r="EU53" s="151"/>
      <c r="EV53" s="151"/>
      <c r="EW53" s="548"/>
      <c r="EX53" s="655"/>
      <c r="EY53" s="655"/>
      <c r="FA53" s="169">
        <f t="shared" si="4"/>
        <v>5</v>
      </c>
      <c r="FB53" s="170">
        <f t="shared" si="5"/>
        <v>7</v>
      </c>
      <c r="FC53" s="170">
        <f t="shared" si="6"/>
        <v>17</v>
      </c>
      <c r="FD53" s="171">
        <f t="shared" si="7"/>
        <v>6</v>
      </c>
      <c r="FE53" s="170"/>
      <c r="FF53" s="66">
        <f t="shared" si="8"/>
        <v>10</v>
      </c>
      <c r="FG53" s="174">
        <f t="shared" si="9"/>
        <v>22</v>
      </c>
      <c r="FH53" s="174">
        <f t="shared" si="10"/>
        <v>40</v>
      </c>
      <c r="FI53" s="174">
        <f t="shared" si="11"/>
        <v>15</v>
      </c>
      <c r="FJ53" s="173">
        <f t="shared" si="12"/>
        <v>87</v>
      </c>
      <c r="FK53" s="168">
        <f t="shared" si="13"/>
        <v>288</v>
      </c>
      <c r="FL53" s="264">
        <f t="shared" si="14"/>
        <v>3.310344827586207</v>
      </c>
      <c r="FM53" s="265"/>
      <c r="FN53" s="265"/>
      <c r="FO53" s="234">
        <f t="shared" si="15"/>
        <v>3.310344827586207</v>
      </c>
    </row>
    <row r="54" spans="1:171" ht="15" customHeight="1" thickBot="1">
      <c r="A54" s="96">
        <v>24</v>
      </c>
      <c r="B54" s="105" t="s">
        <v>32</v>
      </c>
      <c r="C54" s="418">
        <v>5</v>
      </c>
      <c r="D54" s="194"/>
      <c r="E54" s="194"/>
      <c r="F54" s="194"/>
      <c r="G54" s="156">
        <v>4</v>
      </c>
      <c r="H54" s="156">
        <v>4</v>
      </c>
      <c r="I54" s="156">
        <v>5</v>
      </c>
      <c r="J54" s="156">
        <v>4</v>
      </c>
      <c r="K54" s="156"/>
      <c r="L54" s="156"/>
      <c r="M54" s="644">
        <v>4</v>
      </c>
      <c r="N54" s="644">
        <v>3</v>
      </c>
      <c r="O54" s="644">
        <v>4</v>
      </c>
      <c r="P54" s="644">
        <v>4</v>
      </c>
      <c r="Q54" s="641">
        <v>4</v>
      </c>
      <c r="R54" s="641">
        <v>4</v>
      </c>
      <c r="S54" s="641">
        <v>5</v>
      </c>
      <c r="T54" s="641"/>
      <c r="U54" s="641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207"/>
      <c r="AH54" s="51">
        <v>0</v>
      </c>
      <c r="AI54" s="161"/>
      <c r="AJ54" s="156">
        <v>5</v>
      </c>
      <c r="AK54" s="539">
        <v>4</v>
      </c>
      <c r="AL54" s="156">
        <v>4</v>
      </c>
      <c r="AM54" s="156"/>
      <c r="AN54" s="644">
        <v>4</v>
      </c>
      <c r="AO54" s="83"/>
      <c r="AP54" s="156"/>
      <c r="AQ54" s="156"/>
      <c r="AR54" s="161"/>
      <c r="AS54" s="161"/>
      <c r="AT54" s="161"/>
      <c r="AU54" s="161"/>
      <c r="AV54" s="161"/>
      <c r="AW54" s="161"/>
      <c r="AX54" s="161"/>
      <c r="AY54" s="83"/>
      <c r="AZ54" s="194"/>
      <c r="BA54" s="194"/>
      <c r="BB54" s="194"/>
      <c r="BC54" s="410">
        <v>5</v>
      </c>
      <c r="BD54" s="224"/>
      <c r="BE54" s="224"/>
      <c r="BF54" s="514">
        <v>3</v>
      </c>
      <c r="BG54" s="156">
        <v>4</v>
      </c>
      <c r="BH54" s="156"/>
      <c r="BI54" s="644">
        <v>4</v>
      </c>
      <c r="BJ54" s="644"/>
      <c r="BK54" s="644"/>
      <c r="BL54" s="161"/>
      <c r="BM54" s="161"/>
      <c r="BN54" s="161"/>
      <c r="BO54" s="161"/>
      <c r="BP54" s="161"/>
      <c r="BQ54" s="161"/>
      <c r="BR54" s="162"/>
      <c r="BS54" s="416">
        <v>0</v>
      </c>
      <c r="BT54" s="164"/>
      <c r="BU54" s="156"/>
      <c r="BV54" s="156"/>
      <c r="BW54" s="83"/>
      <c r="BX54" s="83"/>
      <c r="BY54" s="83"/>
      <c r="BZ54" s="161"/>
      <c r="CA54" s="161"/>
      <c r="CB54" s="161"/>
      <c r="CC54" s="198"/>
      <c r="CD54" s="531">
        <v>0</v>
      </c>
      <c r="CE54" s="648">
        <v>4</v>
      </c>
      <c r="CF54" s="644"/>
      <c r="CG54" s="644"/>
      <c r="CH54" s="644"/>
      <c r="CI54" s="83"/>
      <c r="CJ54" s="83"/>
      <c r="CK54" s="83"/>
      <c r="CL54" s="83"/>
      <c r="CM54" s="194"/>
      <c r="CN54" s="194"/>
      <c r="CO54" s="194"/>
      <c r="CP54" s="194"/>
      <c r="CQ54" s="423"/>
      <c r="CR54" s="410">
        <v>5</v>
      </c>
      <c r="CS54" s="224">
        <v>5</v>
      </c>
      <c r="CT54" s="224">
        <v>5</v>
      </c>
      <c r="CU54" s="514">
        <v>5</v>
      </c>
      <c r="CV54" s="156">
        <v>5</v>
      </c>
      <c r="CW54" s="156">
        <v>5</v>
      </c>
      <c r="CX54" s="156">
        <v>5</v>
      </c>
      <c r="CY54" s="156">
        <v>4</v>
      </c>
      <c r="CZ54" s="156"/>
      <c r="DA54" s="83"/>
      <c r="DB54" s="156"/>
      <c r="DC54" s="156"/>
      <c r="DD54" s="156"/>
      <c r="DE54" s="156"/>
      <c r="DF54" s="156"/>
      <c r="DG54" s="156"/>
      <c r="DH54" s="156"/>
      <c r="DI54" s="156"/>
      <c r="DJ54" s="156"/>
      <c r="DK54" s="82"/>
      <c r="DL54" s="82"/>
      <c r="DM54" s="82"/>
      <c r="DN54" s="82"/>
      <c r="DO54" s="82"/>
      <c r="DP54" s="216"/>
      <c r="DQ54" s="410">
        <v>0</v>
      </c>
      <c r="DR54" s="161"/>
      <c r="DS54" s="156">
        <v>5</v>
      </c>
      <c r="DT54" s="156"/>
      <c r="DU54" s="156"/>
      <c r="DV54" s="638">
        <v>4</v>
      </c>
      <c r="DW54" s="644">
        <v>5</v>
      </c>
      <c r="DX54" s="644">
        <v>4</v>
      </c>
      <c r="DY54" s="644"/>
      <c r="DZ54" s="188"/>
      <c r="EA54" s="188"/>
      <c r="EB54" s="188"/>
      <c r="EC54" s="188"/>
      <c r="ED54" s="410">
        <v>5</v>
      </c>
      <c r="EE54" s="161"/>
      <c r="EF54" s="226"/>
      <c r="EG54" s="161"/>
      <c r="EH54" s="156">
        <v>4</v>
      </c>
      <c r="EI54" s="156">
        <v>4</v>
      </c>
      <c r="EJ54" s="156">
        <v>4</v>
      </c>
      <c r="EK54" s="156">
        <v>5</v>
      </c>
      <c r="EL54" s="156">
        <v>5</v>
      </c>
      <c r="EM54" s="644">
        <v>5</v>
      </c>
      <c r="EN54" s="644">
        <v>4</v>
      </c>
      <c r="EO54" s="161"/>
      <c r="EP54" s="194"/>
      <c r="EQ54" s="622">
        <v>5</v>
      </c>
      <c r="ER54" s="648">
        <v>5</v>
      </c>
      <c r="ES54" s="156"/>
      <c r="ET54" s="156"/>
      <c r="EU54" s="156"/>
      <c r="EV54" s="156"/>
      <c r="EW54" s="548"/>
      <c r="EX54" s="655"/>
      <c r="EY54" s="655"/>
      <c r="EZ54" s="2"/>
      <c r="FA54" s="169">
        <f t="shared" si="4"/>
        <v>20</v>
      </c>
      <c r="FB54" s="170">
        <f t="shared" si="5"/>
        <v>21</v>
      </c>
      <c r="FC54" s="170">
        <f t="shared" si="6"/>
        <v>2</v>
      </c>
      <c r="FD54" s="171">
        <f t="shared" si="7"/>
        <v>0</v>
      </c>
      <c r="FE54" s="176"/>
      <c r="FF54" s="66">
        <f t="shared" si="8"/>
        <v>39</v>
      </c>
      <c r="FG54" s="174">
        <f t="shared" si="9"/>
        <v>42</v>
      </c>
      <c r="FH54" s="174">
        <f t="shared" si="10"/>
        <v>9</v>
      </c>
      <c r="FI54" s="174">
        <f t="shared" si="11"/>
        <v>1</v>
      </c>
      <c r="FJ54" s="173">
        <f t="shared" si="12"/>
        <v>91</v>
      </c>
      <c r="FK54" s="168">
        <f t="shared" si="13"/>
        <v>392</v>
      </c>
      <c r="FL54" s="264">
        <f t="shared" si="14"/>
        <v>4.3076923076923075</v>
      </c>
      <c r="FM54" s="265"/>
      <c r="FN54" s="265"/>
      <c r="FO54" s="234">
        <f t="shared" si="15"/>
        <v>4.3076923076923075</v>
      </c>
    </row>
    <row r="55" spans="1:171" ht="13.5" thickBot="1">
      <c r="A55" s="96">
        <v>25</v>
      </c>
      <c r="B55" s="106" t="s">
        <v>33</v>
      </c>
      <c r="C55" s="419">
        <v>3</v>
      </c>
      <c r="D55" s="195">
        <v>2</v>
      </c>
      <c r="E55" s="195"/>
      <c r="F55" s="195"/>
      <c r="G55" s="152">
        <v>3</v>
      </c>
      <c r="H55" s="152">
        <v>2</v>
      </c>
      <c r="I55" s="152"/>
      <c r="J55" s="152"/>
      <c r="K55" s="152"/>
      <c r="L55" s="152"/>
      <c r="M55" s="643">
        <v>3</v>
      </c>
      <c r="N55" s="643">
        <v>3</v>
      </c>
      <c r="O55" s="643">
        <v>3</v>
      </c>
      <c r="P55" s="643">
        <v>2</v>
      </c>
      <c r="Q55" s="643">
        <v>3</v>
      </c>
      <c r="R55" s="643"/>
      <c r="S55" s="643"/>
      <c r="T55" s="643"/>
      <c r="U55" s="643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209"/>
      <c r="AH55" s="508">
        <v>0</v>
      </c>
      <c r="AI55" s="159"/>
      <c r="AJ55" s="152"/>
      <c r="AK55" s="152"/>
      <c r="AL55" s="152"/>
      <c r="AM55" s="152"/>
      <c r="AN55" s="643">
        <v>3</v>
      </c>
      <c r="AO55" s="90"/>
      <c r="AP55" s="152"/>
      <c r="AQ55" s="152"/>
      <c r="AR55" s="159"/>
      <c r="AS55" s="159"/>
      <c r="AT55" s="159"/>
      <c r="AU55" s="159"/>
      <c r="AV55" s="159"/>
      <c r="AW55" s="159"/>
      <c r="AX55" s="159"/>
      <c r="AY55" s="90"/>
      <c r="AZ55" s="195"/>
      <c r="BA55" s="195"/>
      <c r="BB55" s="195"/>
      <c r="BC55" s="411">
        <v>3</v>
      </c>
      <c r="BD55" s="91"/>
      <c r="BE55" s="91"/>
      <c r="BF55" s="515">
        <v>2</v>
      </c>
      <c r="BG55" s="152"/>
      <c r="BH55" s="152"/>
      <c r="BI55" s="643">
        <v>0</v>
      </c>
      <c r="BJ55" s="643"/>
      <c r="BK55" s="643"/>
      <c r="BL55" s="159"/>
      <c r="BM55" s="159"/>
      <c r="BN55" s="159"/>
      <c r="BO55" s="159"/>
      <c r="BP55" s="159"/>
      <c r="BQ55" s="159"/>
      <c r="BR55" s="227"/>
      <c r="BS55" s="419">
        <v>0</v>
      </c>
      <c r="BT55" s="165"/>
      <c r="BU55" s="152"/>
      <c r="BV55" s="152"/>
      <c r="BW55" s="90"/>
      <c r="BX55" s="90"/>
      <c r="BY55" s="90"/>
      <c r="BZ55" s="159"/>
      <c r="CA55" s="159"/>
      <c r="CB55" s="159"/>
      <c r="CC55" s="223"/>
      <c r="CD55" s="165">
        <v>0</v>
      </c>
      <c r="CE55" s="648">
        <v>0</v>
      </c>
      <c r="CF55" s="643"/>
      <c r="CG55" s="643"/>
      <c r="CH55" s="643"/>
      <c r="CI55" s="90"/>
      <c r="CJ55" s="90"/>
      <c r="CK55" s="90"/>
      <c r="CL55" s="90"/>
      <c r="CM55" s="195"/>
      <c r="CN55" s="195"/>
      <c r="CO55" s="195"/>
      <c r="CP55" s="195"/>
      <c r="CQ55" s="415"/>
      <c r="CR55" s="411">
        <v>4</v>
      </c>
      <c r="CS55" s="91">
        <v>5</v>
      </c>
      <c r="CT55" s="91">
        <v>4</v>
      </c>
      <c r="CU55" s="515">
        <v>4</v>
      </c>
      <c r="CV55" s="152"/>
      <c r="CW55" s="152"/>
      <c r="CX55" s="152"/>
      <c r="CY55" s="152"/>
      <c r="CZ55" s="152"/>
      <c r="DA55" s="90"/>
      <c r="DB55" s="152"/>
      <c r="DC55" s="152"/>
      <c r="DD55" s="152"/>
      <c r="DE55" s="152"/>
      <c r="DF55" s="152"/>
      <c r="DG55" s="152"/>
      <c r="DH55" s="152"/>
      <c r="DI55" s="152"/>
      <c r="DJ55" s="152"/>
      <c r="DK55" s="62"/>
      <c r="DL55" s="62"/>
      <c r="DM55" s="62"/>
      <c r="DN55" s="62"/>
      <c r="DO55" s="62"/>
      <c r="DP55" s="217"/>
      <c r="DQ55" s="411">
        <v>0</v>
      </c>
      <c r="DR55" s="225"/>
      <c r="DS55" s="152">
        <v>5</v>
      </c>
      <c r="DT55" s="152"/>
      <c r="DU55" s="152"/>
      <c r="DV55" s="638">
        <v>4</v>
      </c>
      <c r="DW55" s="643"/>
      <c r="DX55" s="643"/>
      <c r="DY55" s="643"/>
      <c r="DZ55" s="195"/>
      <c r="EA55" s="195"/>
      <c r="EB55" s="195"/>
      <c r="EC55" s="195"/>
      <c r="ED55" s="411">
        <v>3</v>
      </c>
      <c r="EE55" s="159"/>
      <c r="EF55" s="159"/>
      <c r="EG55" s="159"/>
      <c r="EH55" s="152">
        <v>4</v>
      </c>
      <c r="EI55" s="152"/>
      <c r="EJ55" s="152"/>
      <c r="EK55" s="152"/>
      <c r="EL55" s="152"/>
      <c r="EM55" s="643">
        <v>0</v>
      </c>
      <c r="EN55" s="643"/>
      <c r="EO55" s="159"/>
      <c r="EP55" s="195"/>
      <c r="EQ55" s="622">
        <v>5</v>
      </c>
      <c r="ER55" s="648">
        <v>4</v>
      </c>
      <c r="ES55" s="152">
        <v>4</v>
      </c>
      <c r="ET55" s="152"/>
      <c r="EU55" s="152"/>
      <c r="EV55" s="152"/>
      <c r="EW55" s="209"/>
      <c r="EX55" s="655"/>
      <c r="EY55" s="655"/>
      <c r="FA55" s="301">
        <f t="shared" si="4"/>
        <v>3</v>
      </c>
      <c r="FB55" s="177">
        <f t="shared" si="5"/>
        <v>7</v>
      </c>
      <c r="FC55" s="177">
        <f t="shared" si="6"/>
        <v>9</v>
      </c>
      <c r="FD55" s="302">
        <f t="shared" si="7"/>
        <v>4</v>
      </c>
      <c r="FE55" s="177"/>
      <c r="FF55" s="72">
        <f t="shared" si="8"/>
        <v>9</v>
      </c>
      <c r="FG55" s="177">
        <f t="shared" si="9"/>
        <v>21</v>
      </c>
      <c r="FH55" s="177">
        <f t="shared" si="10"/>
        <v>18</v>
      </c>
      <c r="FI55" s="177">
        <f t="shared" si="11"/>
        <v>11</v>
      </c>
      <c r="FJ55" s="178">
        <f t="shared" si="12"/>
        <v>59</v>
      </c>
      <c r="FK55" s="178">
        <f t="shared" si="13"/>
        <v>205</v>
      </c>
      <c r="FL55" s="264">
        <f t="shared" si="14"/>
        <v>3.4745762711864407</v>
      </c>
      <c r="FM55" s="265"/>
      <c r="FN55" s="284"/>
      <c r="FO55" s="234">
        <f t="shared" si="15"/>
        <v>3.4745762711864407</v>
      </c>
    </row>
    <row r="56" spans="1:171" ht="15.75" thickBot="1">
      <c r="A56" s="18"/>
      <c r="B56" s="18"/>
      <c r="C56" s="163"/>
      <c r="D56" s="163"/>
      <c r="E56" s="163"/>
      <c r="F56" s="163"/>
      <c r="G56" s="163"/>
      <c r="AP56" s="281"/>
      <c r="AQ56" s="281"/>
      <c r="BH56" s="16"/>
      <c r="BK56" s="25"/>
      <c r="CE56" s="157"/>
      <c r="CF56" s="157"/>
      <c r="CG56" s="157"/>
      <c r="CH56" s="158"/>
      <c r="CI56" s="157"/>
      <c r="CJ56" s="157"/>
      <c r="CK56" s="157"/>
      <c r="CL56" s="157"/>
      <c r="CM56" s="157"/>
      <c r="CN56" s="157"/>
      <c r="CO56" s="157"/>
      <c r="CP56" s="157"/>
      <c r="DQ56" s="163"/>
      <c r="DR56" s="163"/>
      <c r="FF56" s="15"/>
      <c r="FL56" s="263">
        <f>AVERAGE(FL31:FL55)</f>
        <v>3.869781459001035</v>
      </c>
      <c r="FM56" s="266">
        <f>SUM(FM31:FM55)</f>
        <v>0</v>
      </c>
      <c r="FN56" s="267">
        <f>SUM(FN31:FN55)</f>
        <v>0</v>
      </c>
      <c r="FO56" s="263">
        <f>AVERAGE(FO31:FO55)</f>
        <v>3.869781459001035</v>
      </c>
    </row>
    <row r="57" spans="1:171" ht="12.75">
      <c r="A57" s="18"/>
      <c r="B57" s="18"/>
      <c r="AP57" s="281"/>
      <c r="AQ57" s="281"/>
      <c r="CD57" s="180"/>
      <c r="FO57" s="239"/>
    </row>
    <row r="58" spans="1:82" ht="12.75">
      <c r="A58" s="18"/>
      <c r="B58" s="18"/>
      <c r="AP58" s="281"/>
      <c r="AQ58" s="281"/>
      <c r="BH58" s="20"/>
      <c r="CD58" s="180"/>
    </row>
    <row r="59" spans="1:82" ht="12.75">
      <c r="A59" s="18"/>
      <c r="B59" s="18"/>
      <c r="AP59" s="281"/>
      <c r="AQ59" s="281"/>
      <c r="CD59" s="180"/>
    </row>
    <row r="60" spans="1:82" ht="12.75">
      <c r="A60" s="18"/>
      <c r="B60" s="18"/>
      <c r="AP60" s="281"/>
      <c r="AQ60" s="281"/>
      <c r="CD60" s="180"/>
    </row>
    <row r="61" spans="1:43" ht="12.75">
      <c r="A61" s="18"/>
      <c r="B61" s="18"/>
      <c r="AP61" s="281"/>
      <c r="AQ61" s="281"/>
    </row>
    <row r="62" spans="1:43" ht="12.75">
      <c r="A62" s="18"/>
      <c r="B62" s="18"/>
      <c r="AP62" s="281"/>
      <c r="AQ62" s="281"/>
    </row>
    <row r="63" spans="1:2" ht="12.75">
      <c r="A63" s="18"/>
      <c r="B63" s="18"/>
    </row>
    <row r="64" spans="1:2" ht="12.75">
      <c r="A64" s="18"/>
      <c r="B64" s="18"/>
    </row>
    <row r="65" spans="1:2" ht="12.75">
      <c r="A65" s="18"/>
      <c r="B65" s="18"/>
    </row>
    <row r="66" spans="1:2" ht="12.75">
      <c r="A66" s="18"/>
      <c r="B66" s="18"/>
    </row>
    <row r="67" spans="1:2" ht="12.75">
      <c r="A67" s="18"/>
      <c r="B67" s="18"/>
    </row>
    <row r="68" spans="1:2" ht="12.75">
      <c r="A68" s="18"/>
      <c r="B68" s="18"/>
    </row>
    <row r="69" spans="1:2" ht="12.75">
      <c r="A69" s="18"/>
      <c r="B69" s="18"/>
    </row>
    <row r="70" spans="1:2" ht="12.75">
      <c r="A70" s="18"/>
      <c r="B70" s="18"/>
    </row>
    <row r="71" spans="1:2" ht="12.75">
      <c r="A71" s="18"/>
      <c r="B71" s="18"/>
    </row>
    <row r="72" spans="1:2" ht="12.75">
      <c r="A72" s="18"/>
      <c r="B72" s="18"/>
    </row>
    <row r="73" spans="1:2" ht="12.75">
      <c r="A73" s="18"/>
      <c r="B73" s="18"/>
    </row>
    <row r="74" spans="1:2" ht="12.75">
      <c r="A74" s="18"/>
      <c r="B74" s="18"/>
    </row>
    <row r="75" spans="1:2" ht="12.75">
      <c r="A75" s="18"/>
      <c r="B75" s="18"/>
    </row>
    <row r="76" spans="1:2" ht="12.75">
      <c r="A76" s="18"/>
      <c r="B76" s="18"/>
    </row>
    <row r="77" spans="1:2" ht="12.75">
      <c r="A77" s="18"/>
      <c r="B77" s="18"/>
    </row>
    <row r="78" spans="1:2" ht="12.75">
      <c r="A78" s="18"/>
      <c r="B78" s="18"/>
    </row>
    <row r="79" spans="1:2" ht="12.75">
      <c r="A79" s="18"/>
      <c r="B79" s="18"/>
    </row>
    <row r="80" spans="1:2" ht="12.75">
      <c r="A80" s="18"/>
      <c r="B80" s="18"/>
    </row>
    <row r="81" spans="1:2" ht="12.75">
      <c r="A81" s="18"/>
      <c r="B81" s="18"/>
    </row>
    <row r="82" spans="1:2" ht="12.75">
      <c r="A82" s="18"/>
      <c r="B82" s="18"/>
    </row>
    <row r="83" spans="1:2" ht="12.75">
      <c r="A83" s="18"/>
      <c r="B83" s="18"/>
    </row>
    <row r="84" ht="12.75">
      <c r="CI84" s="25"/>
    </row>
    <row r="85" spans="97:123" ht="12.75">
      <c r="CS85" s="25"/>
      <c r="DS85" s="25"/>
    </row>
  </sheetData>
  <sheetProtection/>
  <mergeCells count="18">
    <mergeCell ref="EQ3:EW3"/>
    <mergeCell ref="CD3:CQ3"/>
    <mergeCell ref="BC3:BR3"/>
    <mergeCell ref="BS3:CC3"/>
    <mergeCell ref="BC30:BR30"/>
    <mergeCell ref="CR3:DP3"/>
    <mergeCell ref="DQ3:EC3"/>
    <mergeCell ref="ED3:EP3"/>
    <mergeCell ref="AH30:BB30"/>
    <mergeCell ref="C3:AG3"/>
    <mergeCell ref="AH3:BB3"/>
    <mergeCell ref="EQ30:EW30"/>
    <mergeCell ref="ED30:EP30"/>
    <mergeCell ref="DQ30:EC30"/>
    <mergeCell ref="CR30:DP30"/>
    <mergeCell ref="C30:AG30"/>
    <mergeCell ref="CD30:CQ30"/>
    <mergeCell ref="BS30:CC30"/>
  </mergeCells>
  <printOptions/>
  <pageMargins left="0.8267716535433072" right="0.15748031496062992" top="0.57" bottom="0.41" header="0.24" footer="0.21"/>
  <pageSetup fitToHeight="2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M71"/>
  <sheetViews>
    <sheetView zoomScale="75" zoomScaleNormal="75" zoomScaleSheetLayoutView="75" zoomScalePageLayoutView="0" workbookViewId="0" topLeftCell="GK4">
      <selection activeCell="CM67" sqref="CM67"/>
    </sheetView>
  </sheetViews>
  <sheetFormatPr defaultColWidth="9.00390625" defaultRowHeight="12.75"/>
  <cols>
    <col min="1" max="1" width="11.875" style="0" customWidth="1"/>
    <col min="2" max="2" width="5.25390625" style="0" customWidth="1"/>
    <col min="3" max="3" width="15.00390625" style="0" customWidth="1"/>
    <col min="4" max="7" width="4.75390625" style="0" customWidth="1"/>
    <col min="8" max="8" width="5.125" style="0" customWidth="1"/>
    <col min="9" max="9" width="7.125" style="0" customWidth="1"/>
    <col min="10" max="10" width="6.875" style="0" customWidth="1"/>
    <col min="11" max="11" width="6.375" style="0" customWidth="1"/>
    <col min="12" max="12" width="6.375" style="0" bestFit="1" customWidth="1"/>
    <col min="13" max="13" width="5.625" style="0" customWidth="1"/>
    <col min="14" max="14" width="4.625" style="0" customWidth="1"/>
    <col min="15" max="15" width="14.25390625" style="0" customWidth="1"/>
    <col min="16" max="16" width="5.625" style="0" customWidth="1"/>
    <col min="17" max="17" width="5.375" style="0" customWidth="1"/>
    <col min="18" max="18" width="5.125" style="0" customWidth="1"/>
    <col min="19" max="19" width="5.375" style="0" customWidth="1"/>
    <col min="20" max="20" width="6.625" style="0" customWidth="1"/>
    <col min="21" max="21" width="6.25390625" style="0" customWidth="1"/>
    <col min="22" max="22" width="9.00390625" style="0" customWidth="1"/>
    <col min="23" max="23" width="7.625" style="0" customWidth="1"/>
    <col min="24" max="24" width="5.25390625" style="0" customWidth="1"/>
    <col min="25" max="25" width="14.75390625" style="0" customWidth="1"/>
    <col min="26" max="26" width="5.125" style="0" customWidth="1"/>
    <col min="27" max="27" width="4.75390625" style="0" customWidth="1"/>
    <col min="28" max="28" width="4.375" style="0" customWidth="1"/>
    <col min="29" max="29" width="5.00390625" style="0" customWidth="1"/>
    <col min="30" max="30" width="7.25390625" style="0" customWidth="1"/>
    <col min="31" max="31" width="7.375" style="0" customWidth="1"/>
    <col min="32" max="32" width="9.00390625" style="0" customWidth="1"/>
    <col min="33" max="33" width="9.75390625" style="0" customWidth="1"/>
    <col min="34" max="34" width="6.125" style="0" customWidth="1"/>
    <col min="35" max="35" width="13.375" style="0" customWidth="1"/>
    <col min="36" max="36" width="5.625" style="0" customWidth="1"/>
    <col min="37" max="37" width="4.875" style="0" customWidth="1"/>
    <col min="38" max="38" width="4.625" style="0" customWidth="1"/>
    <col min="39" max="39" width="4.875" style="0" customWidth="1"/>
    <col min="40" max="41" width="6.75390625" style="0" customWidth="1"/>
    <col min="42" max="42" width="8.75390625" style="0" customWidth="1"/>
    <col min="43" max="43" width="6.75390625" style="0" customWidth="1"/>
    <col min="44" max="44" width="6.375" style="0" customWidth="1"/>
    <col min="45" max="45" width="7.625" style="0" customWidth="1"/>
    <col min="47" max="47" width="6.875" style="0" customWidth="1"/>
    <col min="48" max="48" width="14.875" style="0" customWidth="1"/>
    <col min="49" max="50" width="5.875" style="0" customWidth="1"/>
    <col min="51" max="51" width="5.375" style="0" customWidth="1"/>
    <col min="52" max="52" width="5.625" style="0" customWidth="1"/>
    <col min="53" max="53" width="7.875" style="0" customWidth="1"/>
    <col min="54" max="54" width="7.375" style="0" customWidth="1"/>
    <col min="55" max="55" width="8.25390625" style="0" customWidth="1"/>
    <col min="56" max="56" width="6.625" style="0" customWidth="1"/>
    <col min="57" max="57" width="15.125" style="0" customWidth="1"/>
    <col min="58" max="58" width="5.75390625" style="0" customWidth="1"/>
    <col min="59" max="59" width="14.625" style="0" customWidth="1"/>
    <col min="60" max="60" width="5.875" style="0" customWidth="1"/>
    <col min="61" max="61" width="4.875" style="0" customWidth="1"/>
    <col min="62" max="62" width="6.375" style="0" customWidth="1"/>
    <col min="63" max="63" width="6.25390625" style="0" customWidth="1"/>
    <col min="64" max="64" width="7.125" style="0" customWidth="1"/>
    <col min="65" max="65" width="8.25390625" style="0" customWidth="1"/>
    <col min="66" max="66" width="8.75390625" style="0" customWidth="1"/>
    <col min="67" max="67" width="8.25390625" style="0" customWidth="1"/>
    <col min="69" max="69" width="5.375" style="0" customWidth="1"/>
    <col min="70" max="70" width="14.375" style="0" customWidth="1"/>
    <col min="71" max="71" width="5.375" style="0" customWidth="1"/>
    <col min="72" max="72" width="4.875" style="0" customWidth="1"/>
    <col min="73" max="73" width="5.25390625" style="0" customWidth="1"/>
    <col min="74" max="74" width="4.875" style="0" customWidth="1"/>
    <col min="75" max="75" width="6.625" style="0" customWidth="1"/>
    <col min="76" max="76" width="7.25390625" style="0" customWidth="1"/>
    <col min="77" max="77" width="9.625" style="0" customWidth="1"/>
    <col min="79" max="79" width="7.25390625" style="0" customWidth="1"/>
    <col min="80" max="80" width="14.375" style="0" customWidth="1"/>
    <col min="81" max="82" width="6.75390625" style="0" customWidth="1"/>
    <col min="83" max="83" width="6.375" style="0" customWidth="1"/>
    <col min="84" max="84" width="6.125" style="0" customWidth="1"/>
    <col min="85" max="85" width="7.25390625" style="0" customWidth="1"/>
    <col min="86" max="86" width="7.00390625" style="0" customWidth="1"/>
    <col min="92" max="92" width="6.125" style="0" customWidth="1"/>
    <col min="93" max="93" width="14.75390625" style="0" customWidth="1"/>
    <col min="94" max="94" width="5.00390625" style="0" customWidth="1"/>
    <col min="95" max="95" width="4.75390625" style="0" customWidth="1"/>
    <col min="96" max="96" width="5.125" style="0" customWidth="1"/>
    <col min="97" max="97" width="4.75390625" style="0" customWidth="1"/>
    <col min="98" max="98" width="6.25390625" style="0" customWidth="1"/>
    <col min="99" max="99" width="5.25390625" style="0" customWidth="1"/>
    <col min="100" max="100" width="7.625" style="0" customWidth="1"/>
    <col min="101" max="101" width="6.375" style="0" customWidth="1"/>
    <col min="102" max="102" width="6.875" style="0" customWidth="1"/>
    <col min="103" max="103" width="5.625" style="0" customWidth="1"/>
    <col min="104" max="106" width="0" style="0" hidden="1" customWidth="1"/>
    <col min="108" max="108" width="4.625" style="0" customWidth="1"/>
    <col min="109" max="109" width="14.375" style="0" customWidth="1"/>
    <col min="110" max="110" width="4.75390625" style="0" customWidth="1"/>
    <col min="111" max="111" width="5.125" style="0" customWidth="1"/>
    <col min="112" max="112" width="4.375" style="0" customWidth="1"/>
    <col min="113" max="113" width="4.75390625" style="0" customWidth="1"/>
    <col min="114" max="114" width="6.875" style="0" customWidth="1"/>
    <col min="115" max="115" width="6.75390625" style="0" customWidth="1"/>
    <col min="118" max="118" width="5.625" style="0" customWidth="1"/>
    <col min="119" max="119" width="14.75390625" style="0" customWidth="1"/>
    <col min="120" max="121" width="5.75390625" style="0" customWidth="1"/>
    <col min="122" max="123" width="5.00390625" style="0" customWidth="1"/>
    <col min="124" max="124" width="7.00390625" style="0" customWidth="1"/>
    <col min="125" max="125" width="6.25390625" style="0" customWidth="1"/>
    <col min="126" max="126" width="9.00390625" style="0" customWidth="1"/>
    <col min="127" max="127" width="8.25390625" style="0" customWidth="1"/>
    <col min="129" max="129" width="5.875" style="0" customWidth="1"/>
    <col min="131" max="131" width="6.75390625" style="0" customWidth="1"/>
    <col min="132" max="132" width="14.75390625" style="0" customWidth="1"/>
    <col min="133" max="133" width="6.25390625" style="0" customWidth="1"/>
    <col min="134" max="134" width="6.375" style="0" customWidth="1"/>
    <col min="135" max="135" width="6.125" style="0" customWidth="1"/>
    <col min="136" max="136" width="5.875" style="0" customWidth="1"/>
    <col min="137" max="137" width="7.625" style="0" customWidth="1"/>
    <col min="138" max="138" width="7.00390625" style="0" customWidth="1"/>
    <col min="139" max="139" width="7.25390625" style="0" customWidth="1"/>
    <col min="140" max="140" width="8.125" style="0" customWidth="1"/>
    <col min="143" max="143" width="5.25390625" style="0" customWidth="1"/>
    <col min="144" max="144" width="14.375" style="0" customWidth="1"/>
    <col min="145" max="145" width="6.00390625" style="0" customWidth="1"/>
    <col min="146" max="146" width="5.125" style="0" customWidth="1"/>
    <col min="147" max="147" width="4.625" style="0" customWidth="1"/>
    <col min="148" max="148" width="4.75390625" style="0" customWidth="1"/>
    <col min="149" max="149" width="6.75390625" style="0" customWidth="1"/>
    <col min="150" max="150" width="6.25390625" style="0" customWidth="1"/>
    <col min="154" max="154" width="5.75390625" style="0" customWidth="1"/>
    <col min="155" max="155" width="14.25390625" style="0" customWidth="1"/>
    <col min="156" max="156" width="4.75390625" style="0" customWidth="1"/>
    <col min="157" max="157" width="5.125" style="0" customWidth="1"/>
    <col min="158" max="158" width="4.375" style="0" customWidth="1"/>
    <col min="159" max="159" width="4.625" style="0" customWidth="1"/>
    <col min="160" max="160" width="6.875" style="0" customWidth="1"/>
    <col min="161" max="161" width="6.25390625" style="0" customWidth="1"/>
    <col min="162" max="162" width="8.625" style="0" customWidth="1"/>
    <col min="163" max="163" width="10.75390625" style="0" customWidth="1"/>
    <col min="164" max="164" width="9.75390625" style="0" customWidth="1"/>
    <col min="165" max="165" width="10.125" style="0" customWidth="1"/>
    <col min="166" max="166" width="10.00390625" style="0" hidden="1" customWidth="1"/>
    <col min="167" max="167" width="5.25390625" style="0" hidden="1" customWidth="1"/>
    <col min="168" max="168" width="4.75390625" style="0" hidden="1" customWidth="1"/>
    <col min="169" max="169" width="5.75390625" style="0" customWidth="1"/>
    <col min="170" max="170" width="14.875" style="0" customWidth="1"/>
    <col min="171" max="171" width="5.25390625" style="0" customWidth="1"/>
    <col min="172" max="172" width="5.00390625" style="0" customWidth="1"/>
    <col min="173" max="173" width="5.125" style="0" customWidth="1"/>
    <col min="174" max="174" width="5.00390625" style="0" customWidth="1"/>
    <col min="175" max="175" width="7.25390625" style="0" customWidth="1"/>
    <col min="176" max="176" width="6.875" style="0" customWidth="1"/>
    <col min="180" max="180" width="5.125" style="0" customWidth="1"/>
    <col min="181" max="181" width="14.25390625" style="0" customWidth="1"/>
    <col min="182" max="182" width="5.25390625" style="0" customWidth="1"/>
    <col min="183" max="184" width="5.125" style="0" customWidth="1"/>
    <col min="185" max="185" width="4.75390625" style="0" customWidth="1"/>
    <col min="186" max="187" width="8.00390625" style="0" customWidth="1"/>
    <col min="188" max="188" width="10.25390625" style="0" customWidth="1"/>
    <col min="190" max="190" width="9.625" style="0" customWidth="1"/>
    <col min="191" max="191" width="7.375" style="0" customWidth="1"/>
    <col min="194" max="194" width="5.75390625" style="0" customWidth="1"/>
    <col min="195" max="195" width="14.125" style="0" customWidth="1"/>
    <col min="196" max="196" width="3.625" style="0" customWidth="1"/>
    <col min="197" max="198" width="3.875" style="0" customWidth="1"/>
    <col min="199" max="199" width="3.25390625" style="0" customWidth="1"/>
    <col min="200" max="200" width="6.875" style="0" customWidth="1"/>
    <col min="201" max="201" width="6.125" style="0" customWidth="1"/>
    <col min="202" max="202" width="9.875" style="0" customWidth="1"/>
    <col min="204" max="204" width="4.375" style="0" customWidth="1"/>
    <col min="205" max="205" width="15.00390625" style="0" customWidth="1"/>
    <col min="206" max="206" width="4.75390625" style="0" customWidth="1"/>
    <col min="207" max="207" width="3.875" style="0" customWidth="1"/>
    <col min="208" max="208" width="3.625" style="0" customWidth="1"/>
    <col min="209" max="209" width="4.00390625" style="0" customWidth="1"/>
    <col min="210" max="210" width="6.875" style="0" customWidth="1"/>
    <col min="211" max="211" width="6.25390625" style="0" customWidth="1"/>
    <col min="212" max="212" width="10.375" style="0" customWidth="1"/>
    <col min="213" max="213" width="11.875" style="0" customWidth="1"/>
  </cols>
  <sheetData>
    <row r="1" s="1" customFormat="1" ht="12.75"/>
    <row r="2" ht="14.25" customHeight="1" thickBot="1">
      <c r="FI2" s="144"/>
    </row>
    <row r="3" spans="1:141" ht="14.25" customHeight="1" thickBot="1">
      <c r="A3" s="471" t="s">
        <v>40</v>
      </c>
      <c r="EI3" s="677" t="s">
        <v>101</v>
      </c>
      <c r="EJ3" s="677" t="s">
        <v>104</v>
      </c>
      <c r="EK3" s="680" t="s">
        <v>105</v>
      </c>
    </row>
    <row r="4" spans="1:221" s="32" customFormat="1" ht="15.75">
      <c r="A4"/>
      <c r="B4"/>
      <c r="C4" s="1" t="s">
        <v>52</v>
      </c>
      <c r="D4"/>
      <c r="E4"/>
      <c r="F4"/>
      <c r="G4"/>
      <c r="H4"/>
      <c r="I4"/>
      <c r="J4"/>
      <c r="K4"/>
      <c r="L4"/>
      <c r="M4"/>
      <c r="N4"/>
      <c r="O4" s="1" t="s">
        <v>64</v>
      </c>
      <c r="P4"/>
      <c r="Q4"/>
      <c r="R4"/>
      <c r="S4"/>
      <c r="T4"/>
      <c r="U4"/>
      <c r="V4"/>
      <c r="W4"/>
      <c r="X4"/>
      <c r="Y4"/>
      <c r="Z4" s="144" t="s">
        <v>68</v>
      </c>
      <c r="AA4" s="145"/>
      <c r="AB4" s="145"/>
      <c r="AC4" s="145"/>
      <c r="AD4"/>
      <c r="AE4"/>
      <c r="AF4"/>
      <c r="AG4"/>
      <c r="AH4"/>
      <c r="AI4"/>
      <c r="AJ4"/>
      <c r="AK4" s="144" t="s">
        <v>81</v>
      </c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 s="144" t="s">
        <v>82</v>
      </c>
      <c r="BH4"/>
      <c r="BI4"/>
      <c r="BJ4"/>
      <c r="BK4"/>
      <c r="BL4"/>
      <c r="BM4"/>
      <c r="BN4"/>
      <c r="BO4"/>
      <c r="BP4"/>
      <c r="BQ4"/>
      <c r="BR4" s="179" t="s">
        <v>92</v>
      </c>
      <c r="BS4"/>
      <c r="BT4"/>
      <c r="BU4"/>
      <c r="BV4"/>
      <c r="BW4"/>
      <c r="BX4"/>
      <c r="BY4"/>
      <c r="BZ4"/>
      <c r="CA4"/>
      <c r="CB4" s="179" t="s">
        <v>84</v>
      </c>
      <c r="CC4"/>
      <c r="CD4"/>
      <c r="CE4"/>
      <c r="CF4"/>
      <c r="CG4"/>
      <c r="CH4"/>
      <c r="CI4"/>
      <c r="CJ4"/>
      <c r="CK4"/>
      <c r="CL4"/>
      <c r="CM4"/>
      <c r="CN4"/>
      <c r="CO4" s="144" t="s">
        <v>98</v>
      </c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 s="144" t="s">
        <v>99</v>
      </c>
      <c r="DF4"/>
      <c r="DG4"/>
      <c r="DH4"/>
      <c r="DI4"/>
      <c r="DJ4"/>
      <c r="DK4"/>
      <c r="DL4"/>
      <c r="DM4"/>
      <c r="DN4"/>
      <c r="DO4" s="144" t="s">
        <v>101</v>
      </c>
      <c r="DP4" s="144"/>
      <c r="DQ4" s="144"/>
      <c r="DR4" s="144"/>
      <c r="DS4"/>
      <c r="DT4"/>
      <c r="DU4"/>
      <c r="DV4"/>
      <c r="DW4"/>
      <c r="DX4"/>
      <c r="DY4"/>
      <c r="DZ4"/>
      <c r="EA4"/>
      <c r="EB4" s="144" t="s">
        <v>102</v>
      </c>
      <c r="EC4"/>
      <c r="ED4"/>
      <c r="EE4"/>
      <c r="EF4"/>
      <c r="EG4"/>
      <c r="EH4"/>
      <c r="EI4" s="678"/>
      <c r="EJ4" s="678"/>
      <c r="EK4" s="681"/>
      <c r="EL4"/>
      <c r="EM4"/>
      <c r="EN4" s="144" t="s">
        <v>102</v>
      </c>
      <c r="EO4"/>
      <c r="EP4"/>
      <c r="EQ4"/>
      <c r="ER4"/>
      <c r="ES4"/>
      <c r="ET4"/>
      <c r="EU4"/>
      <c r="EV4"/>
      <c r="EW4"/>
      <c r="EX4"/>
      <c r="EY4" s="179" t="s">
        <v>110</v>
      </c>
      <c r="EZ4"/>
      <c r="FA4"/>
      <c r="FB4"/>
      <c r="FC4"/>
      <c r="FD4"/>
      <c r="FE4"/>
      <c r="FF4"/>
      <c r="FG4"/>
      <c r="FH4"/>
      <c r="FI4"/>
      <c r="FJ4" s="179" t="s">
        <v>108</v>
      </c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 s="179" t="s">
        <v>113</v>
      </c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</row>
    <row r="5" spans="139:205" ht="16.5" thickBot="1">
      <c r="EI5" s="678"/>
      <c r="EJ5" s="678"/>
      <c r="EK5" s="681"/>
      <c r="EY5" t="s">
        <v>112</v>
      </c>
      <c r="FN5" s="179" t="s">
        <v>108</v>
      </c>
      <c r="FO5" s="179"/>
      <c r="GM5" s="144" t="s">
        <v>115</v>
      </c>
      <c r="GW5" s="144" t="s">
        <v>116</v>
      </c>
    </row>
    <row r="6" spans="2:141" ht="13.5" thickBot="1">
      <c r="B6" s="71"/>
      <c r="C6" s="68"/>
      <c r="D6" s="75"/>
      <c r="E6" s="76"/>
      <c r="F6" s="76"/>
      <c r="G6" s="69"/>
      <c r="H6" s="68"/>
      <c r="I6" s="75"/>
      <c r="J6" s="76"/>
      <c r="K6" s="69"/>
      <c r="N6" s="125"/>
      <c r="O6" s="57"/>
      <c r="P6" s="126"/>
      <c r="Q6" s="14"/>
      <c r="R6" s="14"/>
      <c r="S6" s="127"/>
      <c r="T6" s="57"/>
      <c r="U6" s="57"/>
      <c r="V6" s="125"/>
      <c r="W6" s="138"/>
      <c r="X6" s="125"/>
      <c r="Y6" s="57"/>
      <c r="Z6" s="141"/>
      <c r="AA6" s="57"/>
      <c r="AB6" s="141"/>
      <c r="AC6" s="57"/>
      <c r="AD6" s="141"/>
      <c r="AE6" s="57"/>
      <c r="AF6" s="141"/>
      <c r="AG6" s="57"/>
      <c r="AH6" s="141"/>
      <c r="AI6" s="125"/>
      <c r="AJ6" s="125"/>
      <c r="AK6" s="57"/>
      <c r="AL6" s="141"/>
      <c r="AM6" s="57"/>
      <c r="AN6" s="141"/>
      <c r="AO6" s="57"/>
      <c r="AP6" s="141"/>
      <c r="AQ6" s="57"/>
      <c r="AR6" s="141"/>
      <c r="AS6" s="57"/>
      <c r="AT6" s="141"/>
      <c r="AU6" s="57"/>
      <c r="BF6" s="125"/>
      <c r="BG6" s="57"/>
      <c r="BH6" s="14"/>
      <c r="BI6" s="14"/>
      <c r="BJ6" s="14"/>
      <c r="BK6" s="14"/>
      <c r="BL6" s="127"/>
      <c r="BM6" s="57"/>
      <c r="BN6" s="141"/>
      <c r="BO6" s="57"/>
      <c r="BQ6" s="125"/>
      <c r="BR6" s="57"/>
      <c r="BS6" s="14"/>
      <c r="BT6" s="14"/>
      <c r="BU6" s="14"/>
      <c r="BV6" s="127"/>
      <c r="BW6" s="57"/>
      <c r="BX6" s="57"/>
      <c r="BY6" s="57"/>
      <c r="CA6" s="125"/>
      <c r="CB6" s="57"/>
      <c r="CC6" s="14"/>
      <c r="CD6" s="14"/>
      <c r="CE6" s="14"/>
      <c r="CF6" s="127"/>
      <c r="CG6" s="57"/>
      <c r="CH6" s="57"/>
      <c r="CI6" s="125"/>
      <c r="CJ6" s="125"/>
      <c r="CK6" s="57"/>
      <c r="CL6" s="242"/>
      <c r="CN6" s="138"/>
      <c r="CO6" s="109"/>
      <c r="CP6" s="68"/>
      <c r="CQ6" s="68"/>
      <c r="CR6" s="68"/>
      <c r="CS6" s="68"/>
      <c r="CT6" s="71"/>
      <c r="CU6" s="68"/>
      <c r="CV6" s="71"/>
      <c r="CW6" s="68"/>
      <c r="CX6" s="71"/>
      <c r="CY6" s="69"/>
      <c r="DD6" s="138"/>
      <c r="DE6" s="109"/>
      <c r="DF6" s="68"/>
      <c r="DG6" s="68"/>
      <c r="DH6" s="68"/>
      <c r="DI6" s="68"/>
      <c r="DJ6" s="71"/>
      <c r="DK6" s="68"/>
      <c r="DL6" s="71"/>
      <c r="DN6" s="138"/>
      <c r="DO6" s="109"/>
      <c r="DP6" s="68"/>
      <c r="DQ6" s="68"/>
      <c r="DR6" s="68"/>
      <c r="DS6" s="68"/>
      <c r="DT6" s="71"/>
      <c r="DU6" s="68"/>
      <c r="DV6" s="71"/>
      <c r="DW6" s="68"/>
      <c r="DX6" s="71"/>
      <c r="DY6" s="69"/>
      <c r="EI6" s="679"/>
      <c r="EJ6" s="679"/>
      <c r="EK6" s="682"/>
    </row>
    <row r="7" spans="2:213" ht="16.5" thickBot="1">
      <c r="B7" s="81" t="s">
        <v>0</v>
      </c>
      <c r="C7" s="80" t="s">
        <v>1</v>
      </c>
      <c r="D7" s="77">
        <v>5</v>
      </c>
      <c r="E7" s="78">
        <v>4</v>
      </c>
      <c r="F7" s="78">
        <v>3</v>
      </c>
      <c r="G7" s="79">
        <v>2</v>
      </c>
      <c r="H7" s="70"/>
      <c r="I7" s="77" t="s">
        <v>35</v>
      </c>
      <c r="J7" s="78" t="s">
        <v>36</v>
      </c>
      <c r="K7" s="79" t="s">
        <v>41</v>
      </c>
      <c r="N7" s="128" t="s">
        <v>0</v>
      </c>
      <c r="O7" s="129" t="s">
        <v>1</v>
      </c>
      <c r="P7" s="130">
        <v>5</v>
      </c>
      <c r="Q7" s="131">
        <v>4</v>
      </c>
      <c r="R7" s="131">
        <v>3</v>
      </c>
      <c r="S7" s="132">
        <v>2</v>
      </c>
      <c r="T7" s="133"/>
      <c r="U7" s="129" t="s">
        <v>35</v>
      </c>
      <c r="V7" s="128" t="s">
        <v>36</v>
      </c>
      <c r="W7" s="140" t="s">
        <v>41</v>
      </c>
      <c r="X7" s="67" t="s">
        <v>0</v>
      </c>
      <c r="Y7" s="48" t="s">
        <v>1</v>
      </c>
      <c r="Z7" s="34">
        <v>5</v>
      </c>
      <c r="AA7" s="48">
        <v>4</v>
      </c>
      <c r="AB7" s="34">
        <v>3</v>
      </c>
      <c r="AC7" s="48">
        <v>2</v>
      </c>
      <c r="AD7" s="48" t="s">
        <v>35</v>
      </c>
      <c r="AE7" s="34" t="s">
        <v>36</v>
      </c>
      <c r="AF7" s="48" t="s">
        <v>41</v>
      </c>
      <c r="AG7" s="48" t="s">
        <v>67</v>
      </c>
      <c r="AH7" s="34" t="s">
        <v>65</v>
      </c>
      <c r="AI7" s="219" t="s">
        <v>60</v>
      </c>
      <c r="AJ7" s="67" t="s">
        <v>0</v>
      </c>
      <c r="AK7" s="48" t="s">
        <v>1</v>
      </c>
      <c r="AL7" s="34">
        <v>5</v>
      </c>
      <c r="AM7" s="48">
        <v>4</v>
      </c>
      <c r="AN7" s="34">
        <v>3</v>
      </c>
      <c r="AO7" s="48">
        <v>2</v>
      </c>
      <c r="AP7" s="34" t="s">
        <v>35</v>
      </c>
      <c r="AQ7" s="48" t="s">
        <v>36</v>
      </c>
      <c r="AR7" s="34" t="s">
        <v>41</v>
      </c>
      <c r="AS7" s="48" t="s">
        <v>67</v>
      </c>
      <c r="AT7" s="34" t="s">
        <v>65</v>
      </c>
      <c r="AU7" s="48" t="s">
        <v>60</v>
      </c>
      <c r="BF7" s="67" t="s">
        <v>0</v>
      </c>
      <c r="BG7" s="48" t="s">
        <v>1</v>
      </c>
      <c r="BH7" s="73">
        <v>5</v>
      </c>
      <c r="BI7" s="73">
        <v>4</v>
      </c>
      <c r="BJ7" s="73">
        <v>3</v>
      </c>
      <c r="BK7" s="73">
        <v>2</v>
      </c>
      <c r="BL7" s="87" t="s">
        <v>39</v>
      </c>
      <c r="BM7" s="48" t="s">
        <v>36</v>
      </c>
      <c r="BN7" s="34" t="s">
        <v>3</v>
      </c>
      <c r="BO7" s="48"/>
      <c r="BQ7" s="67" t="s">
        <v>0</v>
      </c>
      <c r="BR7" s="48" t="s">
        <v>1</v>
      </c>
      <c r="BS7" s="73">
        <v>5</v>
      </c>
      <c r="BT7" s="73">
        <v>4</v>
      </c>
      <c r="BU7" s="73">
        <v>3</v>
      </c>
      <c r="BV7" s="87">
        <v>2</v>
      </c>
      <c r="BW7" s="48" t="s">
        <v>39</v>
      </c>
      <c r="BX7" s="48" t="s">
        <v>36</v>
      </c>
      <c r="BY7" s="48" t="s">
        <v>3</v>
      </c>
      <c r="CA7" s="67" t="s">
        <v>0</v>
      </c>
      <c r="CB7" s="48" t="s">
        <v>1</v>
      </c>
      <c r="CC7" s="73">
        <v>5</v>
      </c>
      <c r="CD7" s="73">
        <v>4</v>
      </c>
      <c r="CE7" s="73">
        <v>3</v>
      </c>
      <c r="CF7" s="87">
        <v>2</v>
      </c>
      <c r="CG7" s="48" t="s">
        <v>39</v>
      </c>
      <c r="CH7" s="48" t="s">
        <v>36</v>
      </c>
      <c r="CI7" s="67" t="s">
        <v>3</v>
      </c>
      <c r="CJ7" s="67" t="s">
        <v>67</v>
      </c>
      <c r="CK7" s="48" t="s">
        <v>65</v>
      </c>
      <c r="CL7" s="61" t="s">
        <v>60</v>
      </c>
      <c r="CN7" s="67" t="s">
        <v>0</v>
      </c>
      <c r="CO7" s="133" t="s">
        <v>1</v>
      </c>
      <c r="CP7" s="12">
        <v>5</v>
      </c>
      <c r="CQ7" s="13">
        <v>4</v>
      </c>
      <c r="CR7" s="13">
        <v>3</v>
      </c>
      <c r="CS7" s="108">
        <v>2</v>
      </c>
      <c r="CT7" s="109" t="s">
        <v>39</v>
      </c>
      <c r="CU7" s="109" t="s">
        <v>36</v>
      </c>
      <c r="CV7" s="182" t="s">
        <v>3</v>
      </c>
      <c r="CW7" s="182" t="s">
        <v>67</v>
      </c>
      <c r="CX7" s="109" t="s">
        <v>65</v>
      </c>
      <c r="CY7" s="107" t="s">
        <v>60</v>
      </c>
      <c r="DD7" s="67" t="s">
        <v>0</v>
      </c>
      <c r="DE7" s="133" t="s">
        <v>1</v>
      </c>
      <c r="DF7" s="12">
        <v>5</v>
      </c>
      <c r="DG7" s="13">
        <v>4</v>
      </c>
      <c r="DH7" s="13">
        <v>3</v>
      </c>
      <c r="DI7" s="108">
        <v>2</v>
      </c>
      <c r="DJ7" s="109" t="s">
        <v>39</v>
      </c>
      <c r="DK7" s="109" t="s">
        <v>36</v>
      </c>
      <c r="DL7" s="109" t="s">
        <v>3</v>
      </c>
      <c r="DN7" s="67" t="s">
        <v>0</v>
      </c>
      <c r="DO7" s="133" t="s">
        <v>1</v>
      </c>
      <c r="DP7" s="12">
        <v>5</v>
      </c>
      <c r="DQ7" s="13">
        <v>4</v>
      </c>
      <c r="DR7" s="13">
        <v>3</v>
      </c>
      <c r="DS7" s="108">
        <v>2</v>
      </c>
      <c r="DT7" s="109" t="s">
        <v>39</v>
      </c>
      <c r="DU7" s="109" t="s">
        <v>36</v>
      </c>
      <c r="DV7" s="182" t="s">
        <v>3</v>
      </c>
      <c r="DW7" s="182" t="s">
        <v>67</v>
      </c>
      <c r="DX7" s="109" t="s">
        <v>65</v>
      </c>
      <c r="DY7" s="107" t="s">
        <v>60</v>
      </c>
      <c r="EA7" s="19" t="s">
        <v>0</v>
      </c>
      <c r="EB7" s="47" t="s">
        <v>34</v>
      </c>
      <c r="EC7" s="314">
        <v>5</v>
      </c>
      <c r="ED7" s="315">
        <v>4</v>
      </c>
      <c r="EE7" s="315">
        <v>3</v>
      </c>
      <c r="EF7" s="315">
        <v>2</v>
      </c>
      <c r="EG7" s="38" t="s">
        <v>39</v>
      </c>
      <c r="EH7" s="45" t="s">
        <v>36</v>
      </c>
      <c r="EI7" s="259" t="s">
        <v>3</v>
      </c>
      <c r="EJ7" s="320" t="s">
        <v>3</v>
      </c>
      <c r="EK7" s="320" t="s">
        <v>106</v>
      </c>
      <c r="EM7" s="19" t="s">
        <v>0</v>
      </c>
      <c r="EN7" s="47" t="s">
        <v>34</v>
      </c>
      <c r="EO7" s="314">
        <v>5</v>
      </c>
      <c r="EP7" s="315">
        <v>4</v>
      </c>
      <c r="EQ7" s="315">
        <v>3</v>
      </c>
      <c r="ER7" s="315">
        <v>2</v>
      </c>
      <c r="ES7" s="38" t="s">
        <v>39</v>
      </c>
      <c r="ET7" s="45" t="s">
        <v>36</v>
      </c>
      <c r="EU7" s="38" t="s">
        <v>3</v>
      </c>
      <c r="EX7" s="19" t="s">
        <v>0</v>
      </c>
      <c r="EY7" s="47" t="s">
        <v>34</v>
      </c>
      <c r="EZ7" s="44">
        <v>5</v>
      </c>
      <c r="FA7" s="43">
        <v>4</v>
      </c>
      <c r="FB7" s="43">
        <v>3</v>
      </c>
      <c r="FC7" s="43">
        <v>2</v>
      </c>
      <c r="FD7" s="38" t="s">
        <v>39</v>
      </c>
      <c r="FE7" s="45" t="s">
        <v>36</v>
      </c>
      <c r="FF7" s="40" t="s">
        <v>3</v>
      </c>
      <c r="FG7" s="38" t="s">
        <v>109</v>
      </c>
      <c r="FH7" s="356" t="s">
        <v>111</v>
      </c>
      <c r="FM7" s="19" t="s">
        <v>0</v>
      </c>
      <c r="FN7" s="351" t="s">
        <v>34</v>
      </c>
      <c r="FO7" s="44">
        <v>5</v>
      </c>
      <c r="FP7" s="43">
        <v>4</v>
      </c>
      <c r="FQ7" s="43">
        <v>3</v>
      </c>
      <c r="FR7" s="43">
        <v>2</v>
      </c>
      <c r="FS7" s="38" t="s">
        <v>39</v>
      </c>
      <c r="FT7" s="45" t="s">
        <v>36</v>
      </c>
      <c r="FU7" s="247" t="s">
        <v>3</v>
      </c>
      <c r="FX7" s="364" t="s">
        <v>0</v>
      </c>
      <c r="FY7" s="365" t="s">
        <v>34</v>
      </c>
      <c r="FZ7" s="260">
        <v>5</v>
      </c>
      <c r="GA7" s="261">
        <v>4</v>
      </c>
      <c r="GB7" s="261">
        <v>3</v>
      </c>
      <c r="GC7" s="261">
        <v>2</v>
      </c>
      <c r="GD7" s="247" t="s">
        <v>39</v>
      </c>
      <c r="GE7" s="262" t="s">
        <v>36</v>
      </c>
      <c r="GF7" s="259" t="s">
        <v>3</v>
      </c>
      <c r="GG7" s="247" t="s">
        <v>67</v>
      </c>
      <c r="GH7" s="247" t="s">
        <v>65</v>
      </c>
      <c r="GI7" s="247" t="s">
        <v>60</v>
      </c>
      <c r="GL7" s="19" t="s">
        <v>0</v>
      </c>
      <c r="GM7" s="47" t="s">
        <v>34</v>
      </c>
      <c r="GN7" s="44">
        <v>5</v>
      </c>
      <c r="GO7" s="43">
        <v>4</v>
      </c>
      <c r="GP7" s="43">
        <v>3</v>
      </c>
      <c r="GQ7" s="43">
        <v>2</v>
      </c>
      <c r="GR7" s="38" t="s">
        <v>39</v>
      </c>
      <c r="GS7" s="45" t="s">
        <v>36</v>
      </c>
      <c r="GT7" s="247" t="s">
        <v>3</v>
      </c>
      <c r="GV7" s="19" t="s">
        <v>0</v>
      </c>
      <c r="GW7" s="47" t="s">
        <v>34</v>
      </c>
      <c r="GX7" s="44">
        <v>5</v>
      </c>
      <c r="GY7" s="43">
        <v>4</v>
      </c>
      <c r="GZ7" s="43">
        <v>3</v>
      </c>
      <c r="HA7" s="43">
        <v>2</v>
      </c>
      <c r="HB7" s="38" t="s">
        <v>39</v>
      </c>
      <c r="HC7" s="45" t="s">
        <v>36</v>
      </c>
      <c r="HD7" s="247" t="s">
        <v>3</v>
      </c>
      <c r="HE7" s="379" t="s">
        <v>109</v>
      </c>
    </row>
    <row r="8" spans="2:214" ht="16.5" thickBot="1">
      <c r="B8" s="441">
        <v>1</v>
      </c>
      <c r="C8" s="442" t="s">
        <v>46</v>
      </c>
      <c r="D8" s="5">
        <v>14</v>
      </c>
      <c r="E8" s="6">
        <v>9</v>
      </c>
      <c r="F8" s="6">
        <v>1</v>
      </c>
      <c r="G8" s="10">
        <v>0</v>
      </c>
      <c r="H8" s="35"/>
      <c r="I8" s="5">
        <v>24</v>
      </c>
      <c r="J8" s="6">
        <v>109</v>
      </c>
      <c r="K8" s="10">
        <v>4.541666666666667</v>
      </c>
      <c r="N8" s="57">
        <v>1</v>
      </c>
      <c r="O8" s="58" t="s">
        <v>46</v>
      </c>
      <c r="P8" s="115">
        <v>29</v>
      </c>
      <c r="Q8" s="6">
        <v>17</v>
      </c>
      <c r="R8" s="6">
        <v>1</v>
      </c>
      <c r="S8" s="56">
        <v>0</v>
      </c>
      <c r="T8" s="58"/>
      <c r="U8" s="58">
        <v>47</v>
      </c>
      <c r="V8" s="66">
        <v>216</v>
      </c>
      <c r="W8" s="46">
        <v>4.595744680851064</v>
      </c>
      <c r="X8" s="56">
        <v>1</v>
      </c>
      <c r="Y8" s="4" t="s">
        <v>46</v>
      </c>
      <c r="Z8" s="35">
        <v>36</v>
      </c>
      <c r="AA8" s="58">
        <v>12</v>
      </c>
      <c r="AB8" s="35">
        <v>0</v>
      </c>
      <c r="AC8" s="58">
        <v>0</v>
      </c>
      <c r="AD8" s="35">
        <v>48</v>
      </c>
      <c r="AE8" s="58">
        <v>228</v>
      </c>
      <c r="AF8" s="252">
        <v>4.75</v>
      </c>
      <c r="AG8" s="58">
        <v>0.6</v>
      </c>
      <c r="AH8" s="35">
        <v>0</v>
      </c>
      <c r="AI8" s="256">
        <v>5.35</v>
      </c>
      <c r="AJ8" s="66">
        <v>1</v>
      </c>
      <c r="AK8" s="58" t="s">
        <v>46</v>
      </c>
      <c r="AL8" s="35">
        <v>28</v>
      </c>
      <c r="AM8" s="58">
        <v>16</v>
      </c>
      <c r="AN8" s="35">
        <v>0</v>
      </c>
      <c r="AO8" s="58">
        <v>0</v>
      </c>
      <c r="AP8" s="35">
        <v>44</v>
      </c>
      <c r="AQ8" s="58">
        <v>204</v>
      </c>
      <c r="AR8" s="35">
        <v>4.636363636363637</v>
      </c>
      <c r="AS8" s="58">
        <v>0.8</v>
      </c>
      <c r="AT8" s="35">
        <v>0</v>
      </c>
      <c r="AU8" s="248">
        <v>5.4363636363636365</v>
      </c>
      <c r="BF8" s="66">
        <v>1</v>
      </c>
      <c r="BG8" s="58" t="s">
        <v>46</v>
      </c>
      <c r="BH8" s="6">
        <v>38</v>
      </c>
      <c r="BI8" s="6">
        <v>19</v>
      </c>
      <c r="BJ8" s="6">
        <v>0</v>
      </c>
      <c r="BK8" s="6">
        <v>0</v>
      </c>
      <c r="BL8" s="56">
        <v>57</v>
      </c>
      <c r="BM8" s="66">
        <v>266</v>
      </c>
      <c r="BN8" s="234">
        <v>4.666666666666667</v>
      </c>
      <c r="BO8" s="59"/>
      <c r="BQ8" s="66">
        <v>1</v>
      </c>
      <c r="BR8" s="58" t="s">
        <v>16</v>
      </c>
      <c r="BS8" s="6">
        <v>34</v>
      </c>
      <c r="BT8" s="6">
        <v>35</v>
      </c>
      <c r="BU8" s="6">
        <v>7</v>
      </c>
      <c r="BV8" s="56">
        <v>1</v>
      </c>
      <c r="BW8" s="58">
        <v>77</v>
      </c>
      <c r="BX8" s="66">
        <v>333</v>
      </c>
      <c r="BY8" s="234">
        <v>4.324675324675325</v>
      </c>
      <c r="CA8" s="66">
        <v>1</v>
      </c>
      <c r="CB8" s="58" t="s">
        <v>32</v>
      </c>
      <c r="CC8" s="6">
        <v>35</v>
      </c>
      <c r="CD8" s="6">
        <v>22</v>
      </c>
      <c r="CE8" s="6">
        <v>3</v>
      </c>
      <c r="CF8" s="56">
        <v>0</v>
      </c>
      <c r="CG8" s="58">
        <v>60</v>
      </c>
      <c r="CH8" s="66">
        <v>272</v>
      </c>
      <c r="CI8" s="243">
        <v>4.533333333333333</v>
      </c>
      <c r="CJ8" s="269">
        <v>1.2</v>
      </c>
      <c r="CK8" s="265">
        <v>0.6</v>
      </c>
      <c r="CL8" s="270">
        <v>5.133333333333334</v>
      </c>
      <c r="CN8" s="66">
        <v>1</v>
      </c>
      <c r="CO8" s="58" t="s">
        <v>16</v>
      </c>
      <c r="CP8" s="6">
        <v>5</v>
      </c>
      <c r="CQ8" s="6">
        <v>7</v>
      </c>
      <c r="CR8" s="6">
        <v>1</v>
      </c>
      <c r="CS8" s="56">
        <v>1</v>
      </c>
      <c r="CT8" s="58">
        <v>14</v>
      </c>
      <c r="CU8" s="66">
        <v>58</v>
      </c>
      <c r="CV8" s="288">
        <v>4.142857142857143</v>
      </c>
      <c r="CW8" s="269">
        <v>2.4</v>
      </c>
      <c r="CX8" s="265">
        <v>0.3</v>
      </c>
      <c r="CY8" s="270">
        <v>6.242857142857143</v>
      </c>
      <c r="DD8" s="66">
        <v>1</v>
      </c>
      <c r="DE8" s="97" t="s">
        <v>46</v>
      </c>
      <c r="DF8" s="6">
        <v>26</v>
      </c>
      <c r="DG8" s="6">
        <v>6</v>
      </c>
      <c r="DH8" s="6">
        <v>1</v>
      </c>
      <c r="DI8" s="56">
        <v>0</v>
      </c>
      <c r="DJ8" s="58">
        <v>33</v>
      </c>
      <c r="DK8" s="66">
        <v>157</v>
      </c>
      <c r="DL8" s="234">
        <v>4.757575757575758</v>
      </c>
      <c r="DN8" s="66">
        <v>1</v>
      </c>
      <c r="DO8" s="58" t="s">
        <v>46</v>
      </c>
      <c r="DP8" s="6">
        <v>27</v>
      </c>
      <c r="DQ8" s="6">
        <v>7</v>
      </c>
      <c r="DR8" s="6">
        <v>1</v>
      </c>
      <c r="DS8" s="56">
        <v>0</v>
      </c>
      <c r="DT8" s="58">
        <v>35</v>
      </c>
      <c r="DU8" s="66">
        <v>166</v>
      </c>
      <c r="DV8" s="327">
        <v>4.742857142857143</v>
      </c>
      <c r="DW8" s="269">
        <v>0.9</v>
      </c>
      <c r="DX8" s="265">
        <v>0</v>
      </c>
      <c r="DY8" s="270">
        <v>5.642857142857143</v>
      </c>
      <c r="EA8" s="134">
        <v>1</v>
      </c>
      <c r="EB8" s="97" t="s">
        <v>16</v>
      </c>
      <c r="EC8" s="303">
        <v>12</v>
      </c>
      <c r="ED8" s="304">
        <v>14</v>
      </c>
      <c r="EE8" s="304">
        <v>7</v>
      </c>
      <c r="EF8" s="304">
        <v>4</v>
      </c>
      <c r="EG8" s="305">
        <v>37</v>
      </c>
      <c r="EH8" s="306">
        <v>145</v>
      </c>
      <c r="EI8" s="318">
        <v>3.918918918918919</v>
      </c>
      <c r="EJ8" s="321">
        <v>3.7777777777777777</v>
      </c>
      <c r="EK8" s="324">
        <v>0.08429118773946387</v>
      </c>
      <c r="EM8" s="134">
        <v>1</v>
      </c>
      <c r="EN8" s="97" t="s">
        <v>46</v>
      </c>
      <c r="EO8" s="303">
        <v>27</v>
      </c>
      <c r="EP8" s="304">
        <v>7</v>
      </c>
      <c r="EQ8" s="304">
        <v>1</v>
      </c>
      <c r="ER8" s="304">
        <v>0</v>
      </c>
      <c r="ES8" s="305">
        <v>35</v>
      </c>
      <c r="ET8" s="306">
        <v>166</v>
      </c>
      <c r="EU8" s="307">
        <v>4.742857142857143</v>
      </c>
      <c r="EX8" s="134">
        <v>1</v>
      </c>
      <c r="EY8" s="97" t="s">
        <v>16</v>
      </c>
      <c r="EZ8" s="66">
        <v>25</v>
      </c>
      <c r="FA8" s="170">
        <v>34</v>
      </c>
      <c r="FB8" s="170">
        <v>10</v>
      </c>
      <c r="FC8" s="170">
        <v>7</v>
      </c>
      <c r="FD8" s="173">
        <v>76</v>
      </c>
      <c r="FE8" s="168">
        <v>305</v>
      </c>
      <c r="FF8" s="264">
        <v>4.0131578947368425</v>
      </c>
      <c r="FG8" s="355">
        <v>0.24736440030557638</v>
      </c>
      <c r="FH8" s="357">
        <v>1</v>
      </c>
      <c r="FI8" s="355"/>
      <c r="FM8" s="134">
        <v>1</v>
      </c>
      <c r="FN8" s="352" t="s">
        <v>16</v>
      </c>
      <c r="FO8" s="66">
        <v>25</v>
      </c>
      <c r="FP8" s="170">
        <v>34</v>
      </c>
      <c r="FQ8" s="170">
        <v>10</v>
      </c>
      <c r="FR8" s="170">
        <v>7</v>
      </c>
      <c r="FS8" s="305">
        <v>76</v>
      </c>
      <c r="FT8" s="306">
        <v>305</v>
      </c>
      <c r="FU8" s="325">
        <v>4.0131578947368425</v>
      </c>
      <c r="FX8" s="134">
        <v>1</v>
      </c>
      <c r="FY8" s="352" t="s">
        <v>42</v>
      </c>
      <c r="FZ8" s="66">
        <v>51</v>
      </c>
      <c r="GA8" s="170">
        <v>26</v>
      </c>
      <c r="GB8" s="170">
        <v>7</v>
      </c>
      <c r="GC8" s="170">
        <v>1</v>
      </c>
      <c r="GD8" s="305">
        <v>85</v>
      </c>
      <c r="GE8" s="306">
        <v>382</v>
      </c>
      <c r="GF8" s="366">
        <v>4.4941176470588236</v>
      </c>
      <c r="GG8" s="367">
        <v>1.6</v>
      </c>
      <c r="GH8" s="367">
        <v>0.3</v>
      </c>
      <c r="GI8" s="372">
        <v>5.794117647058823</v>
      </c>
      <c r="GL8" s="96">
        <v>1</v>
      </c>
      <c r="GM8" s="97" t="s">
        <v>16</v>
      </c>
      <c r="GN8" s="35">
        <v>3</v>
      </c>
      <c r="GO8" s="170">
        <v>9</v>
      </c>
      <c r="GP8" s="170">
        <v>2</v>
      </c>
      <c r="GQ8" s="388">
        <v>0</v>
      </c>
      <c r="GR8" s="390">
        <v>14</v>
      </c>
      <c r="GS8" s="385">
        <v>57</v>
      </c>
      <c r="GT8" s="382">
        <v>4.071428571428571</v>
      </c>
      <c r="GU8" s="375"/>
      <c r="GV8" s="96">
        <v>1</v>
      </c>
      <c r="GW8" s="97" t="s">
        <v>31</v>
      </c>
      <c r="GX8" s="35">
        <v>3</v>
      </c>
      <c r="GY8" s="170">
        <v>4</v>
      </c>
      <c r="GZ8" s="170">
        <v>2</v>
      </c>
      <c r="HA8" s="388">
        <v>0</v>
      </c>
      <c r="HB8" s="390">
        <v>9</v>
      </c>
      <c r="HC8" s="398">
        <v>37</v>
      </c>
      <c r="HD8" s="392">
        <v>4.111111111111111</v>
      </c>
      <c r="HE8" s="381">
        <f aca="true" t="shared" si="0" ref="HE8:HE33">(HD8-HF8)</f>
        <v>0.5911111111111107</v>
      </c>
      <c r="HF8" s="376">
        <v>3.52</v>
      </c>
    </row>
    <row r="9" spans="2:214" ht="16.5" thickBot="1">
      <c r="B9" s="173">
        <v>2</v>
      </c>
      <c r="C9" s="442" t="s">
        <v>20</v>
      </c>
      <c r="D9" s="8">
        <v>11</v>
      </c>
      <c r="E9" s="9">
        <v>1</v>
      </c>
      <c r="F9" s="9">
        <v>3</v>
      </c>
      <c r="G9" s="11">
        <v>0</v>
      </c>
      <c r="H9" s="33"/>
      <c r="I9" s="8">
        <v>15</v>
      </c>
      <c r="J9" s="9">
        <v>68</v>
      </c>
      <c r="K9" s="11">
        <v>4.533333333333333</v>
      </c>
      <c r="N9" s="39">
        <v>2</v>
      </c>
      <c r="O9" s="39" t="s">
        <v>20</v>
      </c>
      <c r="P9" s="114">
        <v>21</v>
      </c>
      <c r="Q9" s="9">
        <v>10</v>
      </c>
      <c r="R9" s="9">
        <v>6</v>
      </c>
      <c r="S9" s="37">
        <v>0</v>
      </c>
      <c r="T9" s="39"/>
      <c r="U9" s="39">
        <v>37</v>
      </c>
      <c r="V9" s="46">
        <v>163</v>
      </c>
      <c r="W9" s="46">
        <v>4.405405405405405</v>
      </c>
      <c r="X9" s="37">
        <v>2</v>
      </c>
      <c r="Y9" s="7" t="s">
        <v>20</v>
      </c>
      <c r="Z9" s="33">
        <v>25</v>
      </c>
      <c r="AA9" s="39">
        <v>12</v>
      </c>
      <c r="AB9" s="33">
        <v>3</v>
      </c>
      <c r="AC9" s="39">
        <v>0</v>
      </c>
      <c r="AD9" s="33">
        <v>40</v>
      </c>
      <c r="AE9" s="39">
        <v>182</v>
      </c>
      <c r="AF9" s="253">
        <v>4.55</v>
      </c>
      <c r="AG9" s="39">
        <v>0.6</v>
      </c>
      <c r="AH9" s="33">
        <v>0</v>
      </c>
      <c r="AI9" s="244">
        <v>5.15</v>
      </c>
      <c r="AJ9" s="46">
        <v>2</v>
      </c>
      <c r="AK9" s="39" t="s">
        <v>50</v>
      </c>
      <c r="AL9" s="33">
        <v>30</v>
      </c>
      <c r="AM9" s="39">
        <v>19</v>
      </c>
      <c r="AN9" s="33">
        <v>8</v>
      </c>
      <c r="AO9" s="39">
        <v>0</v>
      </c>
      <c r="AP9" s="33">
        <v>57</v>
      </c>
      <c r="AQ9" s="39">
        <v>250</v>
      </c>
      <c r="AR9" s="33">
        <v>4.385964912280702</v>
      </c>
      <c r="AS9" s="39">
        <v>0.8</v>
      </c>
      <c r="AT9" s="33">
        <v>0</v>
      </c>
      <c r="AU9" s="249">
        <v>5.185964912280702</v>
      </c>
      <c r="BF9" s="46">
        <v>2</v>
      </c>
      <c r="BG9" s="39" t="s">
        <v>32</v>
      </c>
      <c r="BH9" s="9">
        <v>28</v>
      </c>
      <c r="BI9" s="9">
        <v>15</v>
      </c>
      <c r="BJ9" s="9">
        <v>2</v>
      </c>
      <c r="BK9" s="9">
        <v>0</v>
      </c>
      <c r="BL9" s="37">
        <v>45</v>
      </c>
      <c r="BM9" s="46">
        <v>206</v>
      </c>
      <c r="BN9" s="235">
        <v>4.5777777777777775</v>
      </c>
      <c r="BO9" s="60"/>
      <c r="BQ9" s="46">
        <v>2</v>
      </c>
      <c r="BR9" s="39" t="s">
        <v>42</v>
      </c>
      <c r="BS9" s="9">
        <v>32</v>
      </c>
      <c r="BT9" s="9">
        <v>33</v>
      </c>
      <c r="BU9" s="9">
        <v>11</v>
      </c>
      <c r="BV9" s="37">
        <v>1</v>
      </c>
      <c r="BW9" s="39">
        <v>77</v>
      </c>
      <c r="BX9" s="46">
        <v>327</v>
      </c>
      <c r="BY9" s="235">
        <v>4.246753246753247</v>
      </c>
      <c r="CA9" s="46">
        <v>2</v>
      </c>
      <c r="CB9" s="39" t="s">
        <v>50</v>
      </c>
      <c r="CC9" s="9">
        <v>42</v>
      </c>
      <c r="CD9" s="9">
        <v>26</v>
      </c>
      <c r="CE9" s="9">
        <v>8</v>
      </c>
      <c r="CF9" s="37">
        <v>0</v>
      </c>
      <c r="CG9" s="39">
        <v>76</v>
      </c>
      <c r="CH9" s="46">
        <v>338</v>
      </c>
      <c r="CI9" s="244">
        <v>4.447368421052632</v>
      </c>
      <c r="CJ9" s="271">
        <v>1</v>
      </c>
      <c r="CK9" s="272">
        <v>0.6</v>
      </c>
      <c r="CL9" s="273">
        <v>4.847368421052632</v>
      </c>
      <c r="CN9" s="46">
        <v>2</v>
      </c>
      <c r="CO9" s="39" t="s">
        <v>42</v>
      </c>
      <c r="CP9" s="9">
        <v>14</v>
      </c>
      <c r="CQ9" s="9">
        <v>5</v>
      </c>
      <c r="CR9" s="9">
        <v>0</v>
      </c>
      <c r="CS9" s="37">
        <v>0</v>
      </c>
      <c r="CT9" s="39">
        <v>19</v>
      </c>
      <c r="CU9" s="46">
        <v>90</v>
      </c>
      <c r="CV9" s="289">
        <v>4.7368421052631575</v>
      </c>
      <c r="CW9" s="271">
        <v>2.4</v>
      </c>
      <c r="CX9" s="272">
        <v>0.6</v>
      </c>
      <c r="CY9" s="273">
        <v>6.536842105263158</v>
      </c>
      <c r="DD9" s="46">
        <v>2</v>
      </c>
      <c r="DE9" s="99" t="s">
        <v>42</v>
      </c>
      <c r="DF9" s="9">
        <v>27</v>
      </c>
      <c r="DG9" s="9">
        <v>20</v>
      </c>
      <c r="DH9" s="9">
        <v>0</v>
      </c>
      <c r="DI9" s="37">
        <v>0</v>
      </c>
      <c r="DJ9" s="39">
        <v>47</v>
      </c>
      <c r="DK9" s="46">
        <v>215</v>
      </c>
      <c r="DL9" s="235">
        <v>4.574468085106383</v>
      </c>
      <c r="DN9" s="46">
        <v>2</v>
      </c>
      <c r="DO9" s="39" t="s">
        <v>32</v>
      </c>
      <c r="DP9" s="9">
        <v>21</v>
      </c>
      <c r="DQ9" s="9">
        <v>17</v>
      </c>
      <c r="DR9" s="9">
        <v>3</v>
      </c>
      <c r="DS9" s="37">
        <v>2</v>
      </c>
      <c r="DT9" s="39">
        <v>43</v>
      </c>
      <c r="DU9" s="46">
        <v>186</v>
      </c>
      <c r="DV9" s="328">
        <v>4.325581395348837</v>
      </c>
      <c r="DW9" s="271">
        <v>1.4</v>
      </c>
      <c r="DX9" s="272">
        <v>0.2</v>
      </c>
      <c r="DY9" s="273">
        <v>5.525581395348836</v>
      </c>
      <c r="EA9" s="135">
        <v>2</v>
      </c>
      <c r="EB9" s="99" t="s">
        <v>42</v>
      </c>
      <c r="EC9" s="303">
        <v>27</v>
      </c>
      <c r="ED9" s="304">
        <v>20</v>
      </c>
      <c r="EE9" s="304">
        <v>0</v>
      </c>
      <c r="EF9" s="304">
        <v>0</v>
      </c>
      <c r="EG9" s="305">
        <v>47</v>
      </c>
      <c r="EH9" s="306">
        <v>215</v>
      </c>
      <c r="EI9" s="318">
        <v>4.574468085106383</v>
      </c>
      <c r="EJ9" s="318">
        <v>3.6153846153846154</v>
      </c>
      <c r="EK9" s="325">
        <v>0.017948717948717885</v>
      </c>
      <c r="EM9" s="135">
        <v>2</v>
      </c>
      <c r="EN9" s="99" t="s">
        <v>42</v>
      </c>
      <c r="EO9" s="303">
        <v>27</v>
      </c>
      <c r="EP9" s="304">
        <v>20</v>
      </c>
      <c r="EQ9" s="304">
        <v>0</v>
      </c>
      <c r="ER9" s="304">
        <v>0</v>
      </c>
      <c r="ES9" s="305">
        <v>47</v>
      </c>
      <c r="ET9" s="306">
        <v>215</v>
      </c>
      <c r="EU9" s="307">
        <v>4.574468085106383</v>
      </c>
      <c r="EX9" s="135">
        <v>2</v>
      </c>
      <c r="EY9" s="99" t="s">
        <v>42</v>
      </c>
      <c r="EZ9" s="66">
        <v>51</v>
      </c>
      <c r="FA9" s="170">
        <v>26</v>
      </c>
      <c r="FB9" s="170">
        <v>7</v>
      </c>
      <c r="FC9" s="170">
        <v>1</v>
      </c>
      <c r="FD9" s="173">
        <v>85</v>
      </c>
      <c r="FE9" s="168">
        <v>382</v>
      </c>
      <c r="FF9" s="264">
        <v>4.4941176470588236</v>
      </c>
      <c r="FG9" s="355">
        <v>0.1048925129725724</v>
      </c>
      <c r="FH9" s="358">
        <v>2</v>
      </c>
      <c r="FI9" s="355"/>
      <c r="FM9" s="135">
        <v>2</v>
      </c>
      <c r="FN9" s="353" t="s">
        <v>42</v>
      </c>
      <c r="FO9" s="66">
        <v>51</v>
      </c>
      <c r="FP9" s="170">
        <v>26</v>
      </c>
      <c r="FQ9" s="170">
        <v>7</v>
      </c>
      <c r="FR9" s="170">
        <v>1</v>
      </c>
      <c r="FS9" s="305">
        <v>85</v>
      </c>
      <c r="FT9" s="306">
        <v>382</v>
      </c>
      <c r="FU9" s="325">
        <v>4.4941176470588236</v>
      </c>
      <c r="FX9" s="135">
        <v>2</v>
      </c>
      <c r="FY9" s="353" t="s">
        <v>46</v>
      </c>
      <c r="FZ9" s="66">
        <v>56</v>
      </c>
      <c r="GA9" s="170">
        <v>18</v>
      </c>
      <c r="GB9" s="170">
        <v>2</v>
      </c>
      <c r="GC9" s="170">
        <v>0</v>
      </c>
      <c r="GD9" s="305">
        <v>76</v>
      </c>
      <c r="GE9" s="306">
        <v>358</v>
      </c>
      <c r="GF9" s="366">
        <v>4.7105263157894735</v>
      </c>
      <c r="GG9" s="367">
        <v>1.1</v>
      </c>
      <c r="GH9" s="367">
        <v>0.2</v>
      </c>
      <c r="GI9" s="372">
        <v>5.610526315789474</v>
      </c>
      <c r="GL9" s="98">
        <v>2</v>
      </c>
      <c r="GM9" s="99" t="s">
        <v>42</v>
      </c>
      <c r="GN9" s="35">
        <v>3</v>
      </c>
      <c r="GO9" s="170">
        <v>5</v>
      </c>
      <c r="GP9" s="170">
        <v>2</v>
      </c>
      <c r="GQ9" s="388">
        <v>1</v>
      </c>
      <c r="GR9" s="305">
        <v>11</v>
      </c>
      <c r="GS9" s="386">
        <v>43</v>
      </c>
      <c r="GT9" s="383">
        <v>3.909090909090909</v>
      </c>
      <c r="GU9" s="375"/>
      <c r="GV9" s="98">
        <v>2</v>
      </c>
      <c r="GW9" s="99" t="s">
        <v>43</v>
      </c>
      <c r="GX9" s="35">
        <v>7</v>
      </c>
      <c r="GY9" s="170">
        <v>8</v>
      </c>
      <c r="GZ9" s="170">
        <v>1</v>
      </c>
      <c r="HA9" s="388">
        <v>0</v>
      </c>
      <c r="HB9" s="305">
        <v>16</v>
      </c>
      <c r="HC9" s="386">
        <v>70</v>
      </c>
      <c r="HD9" s="393">
        <v>4.375</v>
      </c>
      <c r="HE9" s="381">
        <f t="shared" si="0"/>
        <v>0.38734567901234573</v>
      </c>
      <c r="HF9" s="376">
        <v>3.9876543209876543</v>
      </c>
    </row>
    <row r="10" spans="2:214" ht="16.5" thickBot="1">
      <c r="B10" s="173">
        <v>3</v>
      </c>
      <c r="C10" s="442" t="s">
        <v>30</v>
      </c>
      <c r="D10" s="8">
        <v>6</v>
      </c>
      <c r="E10" s="9">
        <v>6</v>
      </c>
      <c r="F10" s="9">
        <v>1</v>
      </c>
      <c r="G10" s="11">
        <v>0</v>
      </c>
      <c r="H10" s="33"/>
      <c r="I10" s="8">
        <v>13</v>
      </c>
      <c r="J10" s="9">
        <v>57</v>
      </c>
      <c r="K10" s="11">
        <v>4.384615384615385</v>
      </c>
      <c r="N10" s="39">
        <v>3</v>
      </c>
      <c r="O10" s="39" t="s">
        <v>50</v>
      </c>
      <c r="P10" s="114">
        <v>23</v>
      </c>
      <c r="Q10" s="9">
        <v>18</v>
      </c>
      <c r="R10" s="9">
        <v>9</v>
      </c>
      <c r="S10" s="37">
        <v>0</v>
      </c>
      <c r="T10" s="39"/>
      <c r="U10" s="39">
        <v>50</v>
      </c>
      <c r="V10" s="46">
        <v>214</v>
      </c>
      <c r="W10" s="46">
        <v>4.28</v>
      </c>
      <c r="X10" s="37">
        <v>3</v>
      </c>
      <c r="Y10" s="7" t="s">
        <v>50</v>
      </c>
      <c r="Z10" s="33">
        <v>26</v>
      </c>
      <c r="AA10" s="39">
        <v>16</v>
      </c>
      <c r="AB10" s="33">
        <v>5</v>
      </c>
      <c r="AC10" s="39">
        <v>0</v>
      </c>
      <c r="AD10" s="33">
        <v>47</v>
      </c>
      <c r="AE10" s="39">
        <v>209</v>
      </c>
      <c r="AF10" s="253">
        <v>4.446808510638298</v>
      </c>
      <c r="AG10" s="39">
        <v>0.6</v>
      </c>
      <c r="AH10" s="33">
        <v>0</v>
      </c>
      <c r="AI10" s="244">
        <v>5.046808510638297</v>
      </c>
      <c r="AJ10" s="46">
        <v>3</v>
      </c>
      <c r="AK10" s="39" t="s">
        <v>32</v>
      </c>
      <c r="AL10" s="33">
        <v>18</v>
      </c>
      <c r="AM10" s="39">
        <v>11</v>
      </c>
      <c r="AN10" s="33">
        <v>2</v>
      </c>
      <c r="AO10" s="39">
        <v>1</v>
      </c>
      <c r="AP10" s="33">
        <v>32</v>
      </c>
      <c r="AQ10" s="39">
        <v>142</v>
      </c>
      <c r="AR10" s="33">
        <v>4.4375</v>
      </c>
      <c r="AS10" s="39">
        <v>1</v>
      </c>
      <c r="AT10" s="33">
        <v>0.4</v>
      </c>
      <c r="AU10" s="249">
        <v>5.0375</v>
      </c>
      <c r="BF10" s="46">
        <v>3</v>
      </c>
      <c r="BG10" s="39" t="s">
        <v>20</v>
      </c>
      <c r="BH10" s="9">
        <v>22</v>
      </c>
      <c r="BI10" s="9">
        <v>15</v>
      </c>
      <c r="BJ10" s="9">
        <v>3</v>
      </c>
      <c r="BK10" s="9">
        <v>0</v>
      </c>
      <c r="BL10" s="37">
        <v>40</v>
      </c>
      <c r="BM10" s="46">
        <v>179</v>
      </c>
      <c r="BN10" s="235">
        <v>4.475</v>
      </c>
      <c r="BO10" s="60"/>
      <c r="BQ10" s="46">
        <v>3</v>
      </c>
      <c r="BR10" s="39" t="s">
        <v>17</v>
      </c>
      <c r="BS10" s="9">
        <v>28</v>
      </c>
      <c r="BT10" s="9">
        <v>30</v>
      </c>
      <c r="BU10" s="9">
        <v>17</v>
      </c>
      <c r="BV10" s="37">
        <v>6</v>
      </c>
      <c r="BW10" s="39">
        <v>81</v>
      </c>
      <c r="BX10" s="46">
        <v>323</v>
      </c>
      <c r="BY10" s="235">
        <v>3.9876543209876543</v>
      </c>
      <c r="CA10" s="46">
        <v>3</v>
      </c>
      <c r="CB10" s="39" t="s">
        <v>29</v>
      </c>
      <c r="CC10" s="9">
        <v>43</v>
      </c>
      <c r="CD10" s="9">
        <v>46</v>
      </c>
      <c r="CE10" s="9">
        <v>9</v>
      </c>
      <c r="CF10" s="37">
        <v>2</v>
      </c>
      <c r="CG10" s="39">
        <v>100</v>
      </c>
      <c r="CH10" s="46">
        <v>430</v>
      </c>
      <c r="CI10" s="244">
        <v>4.3</v>
      </c>
      <c r="CJ10" s="271">
        <v>0.8</v>
      </c>
      <c r="CK10" s="272">
        <v>0.6</v>
      </c>
      <c r="CL10" s="273">
        <v>4.5</v>
      </c>
      <c r="CN10" s="46">
        <v>3</v>
      </c>
      <c r="CO10" s="39" t="s">
        <v>17</v>
      </c>
      <c r="CP10" s="9">
        <v>3</v>
      </c>
      <c r="CQ10" s="9">
        <v>3</v>
      </c>
      <c r="CR10" s="9">
        <v>1</v>
      </c>
      <c r="CS10" s="37">
        <v>4</v>
      </c>
      <c r="CT10" s="39">
        <v>11</v>
      </c>
      <c r="CU10" s="46">
        <v>38</v>
      </c>
      <c r="CV10" s="289">
        <v>3.4545454545454546</v>
      </c>
      <c r="CW10" s="271">
        <v>1.3</v>
      </c>
      <c r="CX10" s="272">
        <v>2.4</v>
      </c>
      <c r="CY10" s="273">
        <v>2.354545454545455</v>
      </c>
      <c r="DD10" s="46">
        <v>3</v>
      </c>
      <c r="DE10" s="99" t="s">
        <v>32</v>
      </c>
      <c r="DF10" s="9">
        <v>19</v>
      </c>
      <c r="DG10" s="9">
        <v>13</v>
      </c>
      <c r="DH10" s="9">
        <v>2</v>
      </c>
      <c r="DI10" s="37">
        <v>2</v>
      </c>
      <c r="DJ10" s="39">
        <v>36</v>
      </c>
      <c r="DK10" s="46">
        <v>157</v>
      </c>
      <c r="DL10" s="235">
        <v>4.361111111111111</v>
      </c>
      <c r="DN10" s="46">
        <v>3</v>
      </c>
      <c r="DO10" s="39" t="s">
        <v>42</v>
      </c>
      <c r="DP10" s="9">
        <v>27</v>
      </c>
      <c r="DQ10" s="9">
        <v>20</v>
      </c>
      <c r="DR10" s="9">
        <v>0</v>
      </c>
      <c r="DS10" s="37">
        <v>0</v>
      </c>
      <c r="DT10" s="39">
        <v>47</v>
      </c>
      <c r="DU10" s="46">
        <v>215</v>
      </c>
      <c r="DV10" s="328">
        <v>4.574468085106383</v>
      </c>
      <c r="DW10" s="271">
        <v>0.9</v>
      </c>
      <c r="DX10" s="272">
        <v>0</v>
      </c>
      <c r="DY10" s="273">
        <v>5.474468085106383</v>
      </c>
      <c r="EA10" s="135">
        <v>3</v>
      </c>
      <c r="EB10" s="99" t="s">
        <v>17</v>
      </c>
      <c r="EC10" s="303">
        <v>7</v>
      </c>
      <c r="ED10" s="304">
        <v>8</v>
      </c>
      <c r="EE10" s="304">
        <v>3</v>
      </c>
      <c r="EF10" s="304">
        <v>12</v>
      </c>
      <c r="EG10" s="305">
        <v>30</v>
      </c>
      <c r="EH10" s="306">
        <v>100</v>
      </c>
      <c r="EI10" s="318">
        <v>3.3333333333333335</v>
      </c>
      <c r="EJ10" s="318">
        <v>3.2222222222222223</v>
      </c>
      <c r="EK10" s="325">
        <v>-0.03472222222222232</v>
      </c>
      <c r="EM10" s="135">
        <v>3</v>
      </c>
      <c r="EN10" s="99" t="s">
        <v>32</v>
      </c>
      <c r="EO10" s="303">
        <v>21</v>
      </c>
      <c r="EP10" s="304">
        <v>17</v>
      </c>
      <c r="EQ10" s="304">
        <v>3</v>
      </c>
      <c r="ER10" s="304">
        <v>2</v>
      </c>
      <c r="ES10" s="305">
        <v>43</v>
      </c>
      <c r="ET10" s="306">
        <v>186</v>
      </c>
      <c r="EU10" s="307">
        <v>4.325581395348837</v>
      </c>
      <c r="EX10" s="135">
        <v>3</v>
      </c>
      <c r="EY10" s="99" t="s">
        <v>17</v>
      </c>
      <c r="EZ10" s="66">
        <v>22</v>
      </c>
      <c r="FA10" s="170">
        <v>22</v>
      </c>
      <c r="FB10" s="170">
        <v>8</v>
      </c>
      <c r="FC10" s="170">
        <v>14</v>
      </c>
      <c r="FD10" s="173">
        <v>66</v>
      </c>
      <c r="FE10" s="168">
        <v>250</v>
      </c>
      <c r="FF10" s="264">
        <v>3.787878787878788</v>
      </c>
      <c r="FG10" s="355">
        <v>-0.014603960396039284</v>
      </c>
      <c r="FH10" s="358">
        <v>3</v>
      </c>
      <c r="FI10" s="355"/>
      <c r="FM10" s="135">
        <v>3</v>
      </c>
      <c r="FN10" s="353" t="s">
        <v>17</v>
      </c>
      <c r="FO10" s="66">
        <v>22</v>
      </c>
      <c r="FP10" s="170">
        <v>22</v>
      </c>
      <c r="FQ10" s="170">
        <v>8</v>
      </c>
      <c r="FR10" s="170">
        <v>14</v>
      </c>
      <c r="FS10" s="305">
        <v>66</v>
      </c>
      <c r="FT10" s="306">
        <v>250</v>
      </c>
      <c r="FU10" s="325">
        <v>3.787878787878788</v>
      </c>
      <c r="FX10" s="135">
        <v>3</v>
      </c>
      <c r="FY10" s="353" t="s">
        <v>50</v>
      </c>
      <c r="FZ10" s="66">
        <v>45</v>
      </c>
      <c r="GA10" s="170">
        <v>32</v>
      </c>
      <c r="GB10" s="170">
        <v>11</v>
      </c>
      <c r="GC10" s="170">
        <v>1</v>
      </c>
      <c r="GD10" s="305">
        <v>89</v>
      </c>
      <c r="GE10" s="306">
        <v>388</v>
      </c>
      <c r="GF10" s="366">
        <v>4.359550561797753</v>
      </c>
      <c r="GG10" s="367">
        <v>1.4</v>
      </c>
      <c r="GH10" s="367">
        <v>0.2</v>
      </c>
      <c r="GI10" s="372">
        <v>5.559550561797752</v>
      </c>
      <c r="GL10" s="98">
        <v>3</v>
      </c>
      <c r="GM10" s="99" t="s">
        <v>17</v>
      </c>
      <c r="GN10" s="35">
        <v>3</v>
      </c>
      <c r="GO10" s="170">
        <v>3</v>
      </c>
      <c r="GP10" s="170">
        <v>2</v>
      </c>
      <c r="GQ10" s="388">
        <v>2</v>
      </c>
      <c r="GR10" s="305">
        <v>10</v>
      </c>
      <c r="GS10" s="386">
        <v>37</v>
      </c>
      <c r="GT10" s="383">
        <v>3.7</v>
      </c>
      <c r="GU10" s="375"/>
      <c r="GV10" s="98">
        <v>3</v>
      </c>
      <c r="GW10" s="99" t="s">
        <v>27</v>
      </c>
      <c r="GX10" s="35">
        <v>2</v>
      </c>
      <c r="GY10" s="170">
        <v>3</v>
      </c>
      <c r="GZ10" s="170">
        <v>1</v>
      </c>
      <c r="HA10" s="388">
        <v>1</v>
      </c>
      <c r="HB10" s="305">
        <v>7</v>
      </c>
      <c r="HC10" s="386">
        <v>27</v>
      </c>
      <c r="HD10" s="393">
        <v>3.857142857142857</v>
      </c>
      <c r="HE10" s="381">
        <f t="shared" si="0"/>
        <v>0.33171912832929795</v>
      </c>
      <c r="HF10" s="376">
        <v>3.5254237288135593</v>
      </c>
    </row>
    <row r="11" spans="2:214" ht="16.5" thickBot="1">
      <c r="B11" s="173">
        <v>4</v>
      </c>
      <c r="C11" s="442" t="s">
        <v>22</v>
      </c>
      <c r="D11" s="8">
        <v>5</v>
      </c>
      <c r="E11" s="9">
        <v>4</v>
      </c>
      <c r="F11" s="9">
        <v>2</v>
      </c>
      <c r="G11" s="11">
        <v>0</v>
      </c>
      <c r="H11" s="33"/>
      <c r="I11" s="8">
        <v>11</v>
      </c>
      <c r="J11" s="9">
        <v>47</v>
      </c>
      <c r="K11" s="11">
        <v>4.2727272727272725</v>
      </c>
      <c r="N11" s="39">
        <v>4</v>
      </c>
      <c r="O11" s="39" t="s">
        <v>22</v>
      </c>
      <c r="P11" s="114">
        <v>15</v>
      </c>
      <c r="Q11" s="9">
        <v>12</v>
      </c>
      <c r="R11" s="9">
        <v>5</v>
      </c>
      <c r="S11" s="37">
        <v>1</v>
      </c>
      <c r="T11" s="39"/>
      <c r="U11" s="39">
        <v>33</v>
      </c>
      <c r="V11" s="46">
        <v>140</v>
      </c>
      <c r="W11" s="46">
        <v>4.242424242424242</v>
      </c>
      <c r="X11" s="37">
        <v>4</v>
      </c>
      <c r="Y11" s="7" t="s">
        <v>32</v>
      </c>
      <c r="Z11" s="33">
        <v>19</v>
      </c>
      <c r="AA11" s="39">
        <v>7</v>
      </c>
      <c r="AB11" s="33">
        <v>1</v>
      </c>
      <c r="AC11" s="39">
        <v>1</v>
      </c>
      <c r="AD11" s="33">
        <v>28</v>
      </c>
      <c r="AE11" s="39">
        <v>128</v>
      </c>
      <c r="AF11" s="253">
        <v>4.571428571428571</v>
      </c>
      <c r="AG11" s="39">
        <v>0.6</v>
      </c>
      <c r="AH11" s="33">
        <v>0.2</v>
      </c>
      <c r="AI11" s="244">
        <v>4.971428571428571</v>
      </c>
      <c r="AJ11" s="46">
        <v>4</v>
      </c>
      <c r="AK11" s="39" t="s">
        <v>44</v>
      </c>
      <c r="AL11" s="33">
        <v>22</v>
      </c>
      <c r="AM11" s="39">
        <v>25</v>
      </c>
      <c r="AN11" s="33">
        <v>8</v>
      </c>
      <c r="AO11" s="39">
        <v>3</v>
      </c>
      <c r="AP11" s="33">
        <v>58</v>
      </c>
      <c r="AQ11" s="39">
        <v>240</v>
      </c>
      <c r="AR11" s="33">
        <v>4.137931034482759</v>
      </c>
      <c r="AS11" s="39">
        <v>0.8</v>
      </c>
      <c r="AT11" s="33">
        <v>0.4</v>
      </c>
      <c r="AU11" s="249">
        <v>4.537931034482758</v>
      </c>
      <c r="BF11" s="46">
        <v>4</v>
      </c>
      <c r="BG11" s="39" t="s">
        <v>50</v>
      </c>
      <c r="BH11" s="9">
        <v>36</v>
      </c>
      <c r="BI11" s="9">
        <v>21</v>
      </c>
      <c r="BJ11" s="9">
        <v>7</v>
      </c>
      <c r="BK11" s="9">
        <v>0</v>
      </c>
      <c r="BL11" s="37">
        <v>64</v>
      </c>
      <c r="BM11" s="46">
        <v>285</v>
      </c>
      <c r="BN11" s="235">
        <v>4.453125</v>
      </c>
      <c r="BO11" s="60"/>
      <c r="BQ11" s="46">
        <v>4</v>
      </c>
      <c r="BR11" s="39" t="s">
        <v>18</v>
      </c>
      <c r="BS11" s="9">
        <v>36</v>
      </c>
      <c r="BT11" s="9">
        <v>36</v>
      </c>
      <c r="BU11" s="9">
        <v>25</v>
      </c>
      <c r="BV11" s="37">
        <v>15</v>
      </c>
      <c r="BW11" s="39">
        <v>112</v>
      </c>
      <c r="BX11" s="46">
        <v>429</v>
      </c>
      <c r="BY11" s="235">
        <v>3.830357142857143</v>
      </c>
      <c r="CA11" s="46">
        <v>4</v>
      </c>
      <c r="CB11" s="39" t="s">
        <v>46</v>
      </c>
      <c r="CC11" s="9">
        <v>45</v>
      </c>
      <c r="CD11" s="9">
        <v>24</v>
      </c>
      <c r="CE11" s="9">
        <v>2</v>
      </c>
      <c r="CF11" s="37">
        <v>0</v>
      </c>
      <c r="CG11" s="39">
        <v>71</v>
      </c>
      <c r="CH11" s="46">
        <v>327</v>
      </c>
      <c r="CI11" s="244">
        <v>4.605633802816901</v>
      </c>
      <c r="CJ11" s="271">
        <v>1</v>
      </c>
      <c r="CK11" s="272">
        <v>1.2</v>
      </c>
      <c r="CL11" s="273">
        <v>4.405633802816901</v>
      </c>
      <c r="CN11" s="46">
        <v>4</v>
      </c>
      <c r="CO11" s="39" t="s">
        <v>18</v>
      </c>
      <c r="CP11" s="9">
        <v>1</v>
      </c>
      <c r="CQ11" s="9">
        <v>5</v>
      </c>
      <c r="CR11" s="9">
        <v>5</v>
      </c>
      <c r="CS11" s="37">
        <v>4</v>
      </c>
      <c r="CT11" s="39">
        <v>15</v>
      </c>
      <c r="CU11" s="46">
        <v>48</v>
      </c>
      <c r="CV11" s="289">
        <v>3.2</v>
      </c>
      <c r="CW11" s="271">
        <v>1.9</v>
      </c>
      <c r="CX11" s="272">
        <v>1</v>
      </c>
      <c r="CY11" s="273">
        <v>4.1</v>
      </c>
      <c r="DD11" s="46">
        <v>4</v>
      </c>
      <c r="DE11" s="99" t="s">
        <v>50</v>
      </c>
      <c r="DF11" s="9">
        <v>18</v>
      </c>
      <c r="DG11" s="9">
        <v>13</v>
      </c>
      <c r="DH11" s="9">
        <v>8</v>
      </c>
      <c r="DI11" s="37">
        <v>0</v>
      </c>
      <c r="DJ11" s="39">
        <v>39</v>
      </c>
      <c r="DK11" s="46">
        <v>166</v>
      </c>
      <c r="DL11" s="235">
        <v>4.256410256410256</v>
      </c>
      <c r="DN11" s="46">
        <v>4</v>
      </c>
      <c r="DO11" s="39" t="s">
        <v>50</v>
      </c>
      <c r="DP11" s="9">
        <v>21</v>
      </c>
      <c r="DQ11" s="9">
        <v>15</v>
      </c>
      <c r="DR11" s="9">
        <v>9</v>
      </c>
      <c r="DS11" s="37">
        <v>0</v>
      </c>
      <c r="DT11" s="39">
        <v>45</v>
      </c>
      <c r="DU11" s="46">
        <v>192</v>
      </c>
      <c r="DV11" s="328">
        <v>4.266666666666667</v>
      </c>
      <c r="DW11" s="271">
        <v>1.2</v>
      </c>
      <c r="DX11" s="272">
        <v>0</v>
      </c>
      <c r="DY11" s="273">
        <v>5.466666666666667</v>
      </c>
      <c r="EA11" s="135">
        <v>4</v>
      </c>
      <c r="EB11" s="99" t="s">
        <v>18</v>
      </c>
      <c r="EC11" s="303">
        <v>2</v>
      </c>
      <c r="ED11" s="304">
        <v>10</v>
      </c>
      <c r="EE11" s="304">
        <v>12</v>
      </c>
      <c r="EF11" s="304">
        <v>10</v>
      </c>
      <c r="EG11" s="305">
        <v>34</v>
      </c>
      <c r="EH11" s="306">
        <v>106</v>
      </c>
      <c r="EI11" s="318">
        <v>3.1176470588235294</v>
      </c>
      <c r="EJ11" s="318">
        <v>4.375</v>
      </c>
      <c r="EK11" s="325">
        <v>-0.0494186046511631</v>
      </c>
      <c r="EM11" s="135">
        <v>4</v>
      </c>
      <c r="EN11" s="99" t="s">
        <v>50</v>
      </c>
      <c r="EO11" s="303">
        <v>21</v>
      </c>
      <c r="EP11" s="304">
        <v>15</v>
      </c>
      <c r="EQ11" s="304">
        <v>9</v>
      </c>
      <c r="ER11" s="304">
        <v>0</v>
      </c>
      <c r="ES11" s="305">
        <v>45</v>
      </c>
      <c r="ET11" s="306">
        <v>192</v>
      </c>
      <c r="EU11" s="307">
        <v>4.266666666666667</v>
      </c>
      <c r="EX11" s="135">
        <v>4</v>
      </c>
      <c r="EY11" s="99" t="s">
        <v>18</v>
      </c>
      <c r="EZ11" s="66">
        <v>8</v>
      </c>
      <c r="FA11" s="170">
        <v>27</v>
      </c>
      <c r="FB11" s="170">
        <v>25</v>
      </c>
      <c r="FC11" s="170">
        <v>14</v>
      </c>
      <c r="FD11" s="173">
        <v>74</v>
      </c>
      <c r="FE11" s="168">
        <v>251</v>
      </c>
      <c r="FF11" s="264">
        <v>3.391891891891892</v>
      </c>
      <c r="FG11" s="355">
        <v>-0.016479400749063622</v>
      </c>
      <c r="FH11" s="358">
        <v>4</v>
      </c>
      <c r="FI11" s="355"/>
      <c r="FM11" s="135">
        <v>4</v>
      </c>
      <c r="FN11" s="353" t="s">
        <v>18</v>
      </c>
      <c r="FO11" s="66">
        <v>8</v>
      </c>
      <c r="FP11" s="170">
        <v>27</v>
      </c>
      <c r="FQ11" s="170">
        <v>25</v>
      </c>
      <c r="FR11" s="170">
        <v>14</v>
      </c>
      <c r="FS11" s="305">
        <v>74</v>
      </c>
      <c r="FT11" s="306">
        <v>251</v>
      </c>
      <c r="FU11" s="325">
        <v>3.391891891891892</v>
      </c>
      <c r="FX11" s="135">
        <v>4</v>
      </c>
      <c r="FY11" s="353" t="s">
        <v>16</v>
      </c>
      <c r="FZ11" s="66">
        <v>25</v>
      </c>
      <c r="GA11" s="170">
        <v>34</v>
      </c>
      <c r="GB11" s="170">
        <v>10</v>
      </c>
      <c r="GC11" s="170">
        <v>7</v>
      </c>
      <c r="GD11" s="305">
        <v>76</v>
      </c>
      <c r="GE11" s="306">
        <v>305</v>
      </c>
      <c r="GF11" s="366">
        <v>4.0131578947368425</v>
      </c>
      <c r="GG11" s="367">
        <v>1.3</v>
      </c>
      <c r="GH11" s="367">
        <v>0</v>
      </c>
      <c r="GI11" s="372">
        <v>5.313157894736842</v>
      </c>
      <c r="GL11" s="98">
        <v>4</v>
      </c>
      <c r="GM11" s="99" t="s">
        <v>18</v>
      </c>
      <c r="GN11" s="35">
        <v>0</v>
      </c>
      <c r="GO11" s="170">
        <v>2</v>
      </c>
      <c r="GP11" s="170">
        <v>5</v>
      </c>
      <c r="GQ11" s="388">
        <v>2</v>
      </c>
      <c r="GR11" s="305">
        <v>9</v>
      </c>
      <c r="GS11" s="386">
        <v>27</v>
      </c>
      <c r="GT11" s="383">
        <v>3</v>
      </c>
      <c r="GU11" s="375"/>
      <c r="GV11" s="98">
        <v>4</v>
      </c>
      <c r="GW11" s="99" t="s">
        <v>20</v>
      </c>
      <c r="GX11" s="35">
        <v>6</v>
      </c>
      <c r="GY11" s="170">
        <v>8</v>
      </c>
      <c r="GZ11" s="170">
        <v>0</v>
      </c>
      <c r="HA11" s="388">
        <v>0</v>
      </c>
      <c r="HB11" s="305">
        <v>14</v>
      </c>
      <c r="HC11" s="386">
        <v>62</v>
      </c>
      <c r="HD11" s="393">
        <v>4.428571428571429</v>
      </c>
      <c r="HE11" s="381">
        <f t="shared" si="0"/>
        <v>0.2419047619047623</v>
      </c>
      <c r="HF11" s="376">
        <v>4.1866666666666665</v>
      </c>
    </row>
    <row r="12" spans="2:214" ht="16.5" thickBot="1">
      <c r="B12" s="173">
        <v>5</v>
      </c>
      <c r="C12" s="442" t="s">
        <v>49</v>
      </c>
      <c r="D12" s="8">
        <v>6</v>
      </c>
      <c r="E12" s="9">
        <v>7</v>
      </c>
      <c r="F12" s="9">
        <v>2</v>
      </c>
      <c r="G12" s="11">
        <v>0</v>
      </c>
      <c r="H12" s="33"/>
      <c r="I12" s="8">
        <v>15</v>
      </c>
      <c r="J12" s="9">
        <v>64</v>
      </c>
      <c r="K12" s="11">
        <v>4.266666666666667</v>
      </c>
      <c r="N12" s="39">
        <v>5</v>
      </c>
      <c r="O12" s="39" t="s">
        <v>32</v>
      </c>
      <c r="P12" s="114">
        <v>9</v>
      </c>
      <c r="Q12" s="9">
        <v>6</v>
      </c>
      <c r="R12" s="9">
        <v>3</v>
      </c>
      <c r="S12" s="37">
        <v>1</v>
      </c>
      <c r="T12" s="39"/>
      <c r="U12" s="39">
        <v>19</v>
      </c>
      <c r="V12" s="46">
        <v>80</v>
      </c>
      <c r="W12" s="46">
        <v>4.2105263157894735</v>
      </c>
      <c r="X12" s="37">
        <v>5</v>
      </c>
      <c r="Y12" s="7" t="s">
        <v>28</v>
      </c>
      <c r="Z12" s="33">
        <v>5</v>
      </c>
      <c r="AA12" s="39">
        <v>3</v>
      </c>
      <c r="AB12" s="33">
        <v>0</v>
      </c>
      <c r="AC12" s="39">
        <v>0</v>
      </c>
      <c r="AD12" s="33">
        <v>8</v>
      </c>
      <c r="AE12" s="39">
        <v>37</v>
      </c>
      <c r="AF12" s="253">
        <v>4.625</v>
      </c>
      <c r="AG12" s="39">
        <v>0</v>
      </c>
      <c r="AH12" s="33">
        <v>0.1</v>
      </c>
      <c r="AI12" s="244">
        <v>4.525</v>
      </c>
      <c r="AJ12" s="46">
        <v>5</v>
      </c>
      <c r="AK12" s="39" t="s">
        <v>49</v>
      </c>
      <c r="AL12" s="33">
        <v>21</v>
      </c>
      <c r="AM12" s="39">
        <v>21</v>
      </c>
      <c r="AN12" s="33">
        <v>8</v>
      </c>
      <c r="AO12" s="39">
        <v>3</v>
      </c>
      <c r="AP12" s="33">
        <v>53</v>
      </c>
      <c r="AQ12" s="39">
        <v>219</v>
      </c>
      <c r="AR12" s="33">
        <v>4.132075471698113</v>
      </c>
      <c r="AS12" s="39">
        <v>0.7</v>
      </c>
      <c r="AT12" s="33">
        <v>0.4</v>
      </c>
      <c r="AU12" s="249">
        <v>4.432075471698113</v>
      </c>
      <c r="BF12" s="46">
        <v>5</v>
      </c>
      <c r="BG12" s="39" t="s">
        <v>16</v>
      </c>
      <c r="BH12" s="9">
        <v>25</v>
      </c>
      <c r="BI12" s="9">
        <v>19</v>
      </c>
      <c r="BJ12" s="9">
        <v>2</v>
      </c>
      <c r="BK12" s="9">
        <v>1</v>
      </c>
      <c r="BL12" s="37">
        <v>47</v>
      </c>
      <c r="BM12" s="46">
        <v>209</v>
      </c>
      <c r="BN12" s="235">
        <v>4.446808510638298</v>
      </c>
      <c r="BO12" s="60"/>
      <c r="BQ12" s="46">
        <v>5</v>
      </c>
      <c r="BR12" s="39" t="s">
        <v>19</v>
      </c>
      <c r="BS12" s="9">
        <v>9</v>
      </c>
      <c r="BT12" s="9">
        <v>24</v>
      </c>
      <c r="BU12" s="9">
        <v>7</v>
      </c>
      <c r="BV12" s="37">
        <v>2</v>
      </c>
      <c r="BW12" s="39">
        <v>42</v>
      </c>
      <c r="BX12" s="46">
        <v>166</v>
      </c>
      <c r="BY12" s="235">
        <v>3.9523809523809526</v>
      </c>
      <c r="CA12" s="46">
        <v>5</v>
      </c>
      <c r="CB12" s="39" t="s">
        <v>44</v>
      </c>
      <c r="CC12" s="9">
        <v>36</v>
      </c>
      <c r="CD12" s="9">
        <v>44</v>
      </c>
      <c r="CE12" s="9">
        <v>13</v>
      </c>
      <c r="CF12" s="37">
        <v>3</v>
      </c>
      <c r="CG12" s="39">
        <v>96</v>
      </c>
      <c r="CH12" s="46">
        <v>401</v>
      </c>
      <c r="CI12" s="244">
        <v>4.177083333333333</v>
      </c>
      <c r="CJ12" s="271">
        <v>0.8</v>
      </c>
      <c r="CK12" s="272">
        <v>0.8</v>
      </c>
      <c r="CL12" s="273">
        <v>4.177083333333333</v>
      </c>
      <c r="CN12" s="46">
        <v>5</v>
      </c>
      <c r="CO12" s="39" t="s">
        <v>19</v>
      </c>
      <c r="CP12" s="9">
        <v>3</v>
      </c>
      <c r="CQ12" s="9">
        <v>4</v>
      </c>
      <c r="CR12" s="9">
        <v>4</v>
      </c>
      <c r="CS12" s="37">
        <v>2</v>
      </c>
      <c r="CT12" s="39">
        <v>13</v>
      </c>
      <c r="CU12" s="46">
        <v>47</v>
      </c>
      <c r="CV12" s="289">
        <v>3.6153846153846154</v>
      </c>
      <c r="CW12" s="271">
        <v>2.5</v>
      </c>
      <c r="CX12" s="272">
        <v>0.8</v>
      </c>
      <c r="CY12" s="273">
        <v>5.315384615384615</v>
      </c>
      <c r="DD12" s="46">
        <v>5</v>
      </c>
      <c r="DE12" s="99" t="s">
        <v>28</v>
      </c>
      <c r="DF12" s="9">
        <v>15</v>
      </c>
      <c r="DG12" s="9">
        <v>15</v>
      </c>
      <c r="DH12" s="9">
        <v>4</v>
      </c>
      <c r="DI12" s="37">
        <v>3</v>
      </c>
      <c r="DJ12" s="39">
        <v>37</v>
      </c>
      <c r="DK12" s="46">
        <v>153</v>
      </c>
      <c r="DL12" s="235">
        <v>4.135135135135135</v>
      </c>
      <c r="DN12" s="46">
        <v>5</v>
      </c>
      <c r="DO12" s="39" t="s">
        <v>28</v>
      </c>
      <c r="DP12" s="9">
        <v>16</v>
      </c>
      <c r="DQ12" s="9">
        <v>17</v>
      </c>
      <c r="DR12" s="9">
        <v>6</v>
      </c>
      <c r="DS12" s="37">
        <v>3</v>
      </c>
      <c r="DT12" s="39">
        <v>42</v>
      </c>
      <c r="DU12" s="46">
        <v>172</v>
      </c>
      <c r="DV12" s="328">
        <v>4.095238095238095</v>
      </c>
      <c r="DW12" s="271">
        <v>0.9</v>
      </c>
      <c r="DX12" s="272">
        <v>0</v>
      </c>
      <c r="DY12" s="273">
        <v>4.995238095238095</v>
      </c>
      <c r="EA12" s="136">
        <v>5</v>
      </c>
      <c r="EB12" s="99" t="s">
        <v>19</v>
      </c>
      <c r="EC12" s="303">
        <v>8</v>
      </c>
      <c r="ED12" s="304">
        <v>8</v>
      </c>
      <c r="EE12" s="304">
        <v>9</v>
      </c>
      <c r="EF12" s="304">
        <v>5</v>
      </c>
      <c r="EG12" s="305">
        <v>30</v>
      </c>
      <c r="EH12" s="306">
        <v>109</v>
      </c>
      <c r="EI12" s="318">
        <v>3.6333333333333333</v>
      </c>
      <c r="EJ12" s="318">
        <v>3.2</v>
      </c>
      <c r="EK12" s="325">
        <v>-0.08235294117647074</v>
      </c>
      <c r="EM12" s="136">
        <v>5</v>
      </c>
      <c r="EN12" s="99" t="s">
        <v>28</v>
      </c>
      <c r="EO12" s="303">
        <v>16</v>
      </c>
      <c r="EP12" s="304">
        <v>17</v>
      </c>
      <c r="EQ12" s="304">
        <v>6</v>
      </c>
      <c r="ER12" s="304">
        <v>3</v>
      </c>
      <c r="ES12" s="305">
        <v>42</v>
      </c>
      <c r="ET12" s="306">
        <v>172</v>
      </c>
      <c r="EU12" s="307">
        <v>4.095238095238095</v>
      </c>
      <c r="EX12" s="136">
        <v>5</v>
      </c>
      <c r="EY12" s="99" t="s">
        <v>19</v>
      </c>
      <c r="EZ12" s="66">
        <v>17</v>
      </c>
      <c r="FA12" s="170">
        <v>21</v>
      </c>
      <c r="FB12" s="170">
        <v>16</v>
      </c>
      <c r="FC12" s="170">
        <v>9</v>
      </c>
      <c r="FD12" s="173">
        <v>63</v>
      </c>
      <c r="FE12" s="168">
        <v>235</v>
      </c>
      <c r="FF12" s="264">
        <v>3.7301587301587302</v>
      </c>
      <c r="FG12" s="355">
        <v>-0.028824833702882025</v>
      </c>
      <c r="FH12" s="359">
        <v>5</v>
      </c>
      <c r="FI12" s="355"/>
      <c r="FM12" s="136">
        <v>5</v>
      </c>
      <c r="FN12" s="353" t="s">
        <v>19</v>
      </c>
      <c r="FO12" s="66">
        <v>17</v>
      </c>
      <c r="FP12" s="170">
        <v>21</v>
      </c>
      <c r="FQ12" s="170">
        <v>16</v>
      </c>
      <c r="FR12" s="170">
        <v>9</v>
      </c>
      <c r="FS12" s="305">
        <v>63</v>
      </c>
      <c r="FT12" s="306">
        <v>235</v>
      </c>
      <c r="FU12" s="325">
        <v>3.7301587301587302</v>
      </c>
      <c r="FX12" s="136">
        <v>5</v>
      </c>
      <c r="FY12" s="353" t="s">
        <v>30</v>
      </c>
      <c r="FZ12" s="66">
        <v>20</v>
      </c>
      <c r="GA12" s="170">
        <v>30</v>
      </c>
      <c r="GB12" s="170">
        <v>10</v>
      </c>
      <c r="GC12" s="170">
        <v>6</v>
      </c>
      <c r="GD12" s="305">
        <v>66</v>
      </c>
      <c r="GE12" s="306">
        <v>262</v>
      </c>
      <c r="GF12" s="366">
        <v>3.9696969696969697</v>
      </c>
      <c r="GG12" s="367">
        <v>1.6</v>
      </c>
      <c r="GH12" s="367">
        <v>0.3</v>
      </c>
      <c r="GI12" s="372">
        <v>5.26969696969697</v>
      </c>
      <c r="GL12" s="100">
        <v>5</v>
      </c>
      <c r="GM12" s="99" t="s">
        <v>19</v>
      </c>
      <c r="GN12" s="35">
        <v>2</v>
      </c>
      <c r="GO12" s="170">
        <v>4</v>
      </c>
      <c r="GP12" s="170">
        <v>4</v>
      </c>
      <c r="GQ12" s="388">
        <v>1</v>
      </c>
      <c r="GR12" s="305">
        <v>11</v>
      </c>
      <c r="GS12" s="386">
        <v>40</v>
      </c>
      <c r="GT12" s="383">
        <v>3.6363636363636362</v>
      </c>
      <c r="GU12" s="375"/>
      <c r="GV12" s="100">
        <v>5</v>
      </c>
      <c r="GW12" s="99" t="s">
        <v>48</v>
      </c>
      <c r="GX12" s="35">
        <v>1</v>
      </c>
      <c r="GY12" s="170">
        <v>4</v>
      </c>
      <c r="GZ12" s="170">
        <v>4</v>
      </c>
      <c r="HA12" s="388">
        <v>3</v>
      </c>
      <c r="HB12" s="305">
        <v>12</v>
      </c>
      <c r="HC12" s="386">
        <v>39</v>
      </c>
      <c r="HD12" s="393">
        <v>3.25</v>
      </c>
      <c r="HE12" s="381">
        <f t="shared" si="0"/>
        <v>0.20999999999999996</v>
      </c>
      <c r="HF12" s="376">
        <v>3.04</v>
      </c>
    </row>
    <row r="13" spans="2:214" ht="16.5" thickBot="1">
      <c r="B13" s="173">
        <v>6</v>
      </c>
      <c r="C13" s="442" t="s">
        <v>50</v>
      </c>
      <c r="D13" s="8">
        <v>12</v>
      </c>
      <c r="E13" s="9">
        <v>5</v>
      </c>
      <c r="F13" s="9">
        <v>6</v>
      </c>
      <c r="G13" s="11">
        <v>0</v>
      </c>
      <c r="H13" s="33"/>
      <c r="I13" s="8">
        <v>23</v>
      </c>
      <c r="J13" s="9">
        <v>98</v>
      </c>
      <c r="K13" s="11">
        <v>4.260869565217392</v>
      </c>
      <c r="N13" s="39">
        <v>6</v>
      </c>
      <c r="O13" s="39" t="s">
        <v>29</v>
      </c>
      <c r="P13" s="114">
        <v>17</v>
      </c>
      <c r="Q13" s="9">
        <v>18</v>
      </c>
      <c r="R13" s="9">
        <v>8</v>
      </c>
      <c r="S13" s="37">
        <v>0</v>
      </c>
      <c r="T13" s="39"/>
      <c r="U13" s="39">
        <v>43</v>
      </c>
      <c r="V13" s="46">
        <v>181</v>
      </c>
      <c r="W13" s="46">
        <v>4.209302325581396</v>
      </c>
      <c r="X13" s="37">
        <v>6</v>
      </c>
      <c r="Y13" s="7" t="s">
        <v>43</v>
      </c>
      <c r="Z13" s="33">
        <v>26</v>
      </c>
      <c r="AA13" s="39">
        <v>10</v>
      </c>
      <c r="AB13" s="33">
        <v>10</v>
      </c>
      <c r="AC13" s="39">
        <v>2</v>
      </c>
      <c r="AD13" s="33">
        <v>48</v>
      </c>
      <c r="AE13" s="39">
        <v>204</v>
      </c>
      <c r="AF13" s="253">
        <v>4.25</v>
      </c>
      <c r="AG13" s="39">
        <v>0.3</v>
      </c>
      <c r="AH13" s="33">
        <v>0.1</v>
      </c>
      <c r="AI13" s="244">
        <v>4.45</v>
      </c>
      <c r="AJ13" s="46">
        <v>6</v>
      </c>
      <c r="AK13" s="39" t="s">
        <v>43</v>
      </c>
      <c r="AL13" s="33">
        <v>31</v>
      </c>
      <c r="AM13" s="39">
        <v>17</v>
      </c>
      <c r="AN13" s="33">
        <v>12</v>
      </c>
      <c r="AO13" s="39">
        <v>3</v>
      </c>
      <c r="AP13" s="33">
        <v>63</v>
      </c>
      <c r="AQ13" s="39">
        <v>265</v>
      </c>
      <c r="AR13" s="33">
        <v>4.2063492063492065</v>
      </c>
      <c r="AS13" s="39">
        <v>0.4</v>
      </c>
      <c r="AT13" s="33">
        <v>0.2</v>
      </c>
      <c r="AU13" s="249">
        <v>4.406349206349207</v>
      </c>
      <c r="BF13" s="46">
        <v>6</v>
      </c>
      <c r="BG13" s="39" t="s">
        <v>22</v>
      </c>
      <c r="BH13" s="9">
        <v>27</v>
      </c>
      <c r="BI13" s="9">
        <v>23</v>
      </c>
      <c r="BJ13" s="9">
        <v>2</v>
      </c>
      <c r="BK13" s="9">
        <v>1</v>
      </c>
      <c r="BL13" s="37">
        <v>53</v>
      </c>
      <c r="BM13" s="46">
        <v>235</v>
      </c>
      <c r="BN13" s="235">
        <v>4.433962264150943</v>
      </c>
      <c r="BO13" s="60"/>
      <c r="BQ13" s="46">
        <v>6</v>
      </c>
      <c r="BR13" s="39" t="s">
        <v>20</v>
      </c>
      <c r="BS13" s="9">
        <v>30</v>
      </c>
      <c r="BT13" s="9">
        <v>26</v>
      </c>
      <c r="BU13" s="9">
        <v>8</v>
      </c>
      <c r="BV13" s="37">
        <v>0</v>
      </c>
      <c r="BW13" s="39">
        <v>64</v>
      </c>
      <c r="BX13" s="46">
        <v>278</v>
      </c>
      <c r="BY13" s="235">
        <v>4.34375</v>
      </c>
      <c r="CA13" s="46">
        <v>6</v>
      </c>
      <c r="CB13" s="39" t="s">
        <v>25</v>
      </c>
      <c r="CC13" s="9">
        <v>36</v>
      </c>
      <c r="CD13" s="9">
        <v>39</v>
      </c>
      <c r="CE13" s="9">
        <v>20</v>
      </c>
      <c r="CF13" s="37">
        <v>6</v>
      </c>
      <c r="CG13" s="39">
        <v>101</v>
      </c>
      <c r="CH13" s="46">
        <v>408</v>
      </c>
      <c r="CI13" s="244">
        <v>4.03960396039604</v>
      </c>
      <c r="CJ13" s="271">
        <v>0.6</v>
      </c>
      <c r="CK13" s="272">
        <v>0.6</v>
      </c>
      <c r="CL13" s="273">
        <v>4.03960396039604</v>
      </c>
      <c r="CN13" s="46">
        <v>6</v>
      </c>
      <c r="CO13" s="39" t="s">
        <v>20</v>
      </c>
      <c r="CP13" s="9">
        <v>1</v>
      </c>
      <c r="CQ13" s="9">
        <v>6</v>
      </c>
      <c r="CR13" s="9">
        <v>1</v>
      </c>
      <c r="CS13" s="37">
        <v>1</v>
      </c>
      <c r="CT13" s="39">
        <v>9</v>
      </c>
      <c r="CU13" s="46">
        <v>34</v>
      </c>
      <c r="CV13" s="289">
        <v>3.7777777777777777</v>
      </c>
      <c r="CW13" s="271">
        <v>0.7</v>
      </c>
      <c r="CX13" s="272">
        <v>1.4</v>
      </c>
      <c r="CY13" s="273">
        <v>3.077777777777778</v>
      </c>
      <c r="DD13" s="46">
        <v>6</v>
      </c>
      <c r="DE13" s="99" t="s">
        <v>29</v>
      </c>
      <c r="DF13" s="9">
        <v>9</v>
      </c>
      <c r="DG13" s="9">
        <v>22</v>
      </c>
      <c r="DH13" s="9">
        <v>3</v>
      </c>
      <c r="DI13" s="37">
        <v>2</v>
      </c>
      <c r="DJ13" s="39">
        <v>36</v>
      </c>
      <c r="DK13" s="46">
        <v>146</v>
      </c>
      <c r="DL13" s="235">
        <v>4.055555555555555</v>
      </c>
      <c r="DN13" s="46">
        <v>6</v>
      </c>
      <c r="DO13" s="39" t="s">
        <v>16</v>
      </c>
      <c r="DP13" s="9">
        <v>12</v>
      </c>
      <c r="DQ13" s="9">
        <v>14</v>
      </c>
      <c r="DR13" s="9">
        <v>7</v>
      </c>
      <c r="DS13" s="37">
        <v>4</v>
      </c>
      <c r="DT13" s="39">
        <v>37</v>
      </c>
      <c r="DU13" s="46">
        <v>145</v>
      </c>
      <c r="DV13" s="328">
        <v>3.918918918918919</v>
      </c>
      <c r="DW13" s="271">
        <v>1</v>
      </c>
      <c r="DX13" s="272">
        <v>0</v>
      </c>
      <c r="DY13" s="273">
        <v>4.918918918918919</v>
      </c>
      <c r="EA13" s="135">
        <v>6</v>
      </c>
      <c r="EB13" s="99" t="s">
        <v>20</v>
      </c>
      <c r="EC13" s="303">
        <v>6</v>
      </c>
      <c r="ED13" s="304">
        <v>16</v>
      </c>
      <c r="EE13" s="304">
        <v>4</v>
      </c>
      <c r="EF13" s="304">
        <v>3</v>
      </c>
      <c r="EG13" s="305">
        <v>29</v>
      </c>
      <c r="EH13" s="306">
        <v>112</v>
      </c>
      <c r="EI13" s="318">
        <v>3.8620689655172415</v>
      </c>
      <c r="EJ13" s="318">
        <v>4.352941176470588</v>
      </c>
      <c r="EK13" s="325">
        <v>-0.08627450980392126</v>
      </c>
      <c r="EM13" s="135">
        <v>6</v>
      </c>
      <c r="EN13" s="99" t="s">
        <v>29</v>
      </c>
      <c r="EO13" s="303">
        <v>11</v>
      </c>
      <c r="EP13" s="304">
        <v>25</v>
      </c>
      <c r="EQ13" s="304">
        <v>5</v>
      </c>
      <c r="ER13" s="304">
        <v>3</v>
      </c>
      <c r="ES13" s="305">
        <v>44</v>
      </c>
      <c r="ET13" s="306">
        <v>176</v>
      </c>
      <c r="EU13" s="307">
        <v>4</v>
      </c>
      <c r="EX13" s="135">
        <v>6</v>
      </c>
      <c r="EY13" s="99" t="s">
        <v>20</v>
      </c>
      <c r="EZ13" s="66">
        <v>29</v>
      </c>
      <c r="FA13" s="170">
        <v>35</v>
      </c>
      <c r="FB13" s="170">
        <v>7</v>
      </c>
      <c r="FC13" s="170">
        <v>4</v>
      </c>
      <c r="FD13" s="173">
        <v>75</v>
      </c>
      <c r="FE13" s="168">
        <v>314</v>
      </c>
      <c r="FF13" s="264">
        <v>4.1866666666666665</v>
      </c>
      <c r="FG13" s="355">
        <v>-0.08781785925487906</v>
      </c>
      <c r="FH13" s="358">
        <v>6</v>
      </c>
      <c r="FI13" s="355"/>
      <c r="FM13" s="135">
        <v>6</v>
      </c>
      <c r="FN13" s="353" t="s">
        <v>20</v>
      </c>
      <c r="FO13" s="66">
        <v>29</v>
      </c>
      <c r="FP13" s="170">
        <v>35</v>
      </c>
      <c r="FQ13" s="170">
        <v>7</v>
      </c>
      <c r="FR13" s="170">
        <v>4</v>
      </c>
      <c r="FS13" s="305">
        <v>75</v>
      </c>
      <c r="FT13" s="306">
        <v>314</v>
      </c>
      <c r="FU13" s="325">
        <v>4.1866666666666665</v>
      </c>
      <c r="FX13" s="135">
        <v>6</v>
      </c>
      <c r="FY13" s="353" t="s">
        <v>28</v>
      </c>
      <c r="FZ13" s="66">
        <v>41</v>
      </c>
      <c r="GA13" s="170">
        <v>25</v>
      </c>
      <c r="GB13" s="170">
        <v>11</v>
      </c>
      <c r="GC13" s="170">
        <v>5</v>
      </c>
      <c r="GD13" s="305">
        <v>82</v>
      </c>
      <c r="GE13" s="306">
        <v>348</v>
      </c>
      <c r="GF13" s="366">
        <v>4.2439024390243905</v>
      </c>
      <c r="GG13" s="367">
        <v>1.1</v>
      </c>
      <c r="GH13" s="367">
        <v>0.2</v>
      </c>
      <c r="GI13" s="372">
        <v>5.14390243902439</v>
      </c>
      <c r="GL13" s="98">
        <v>6</v>
      </c>
      <c r="GM13" s="99" t="s">
        <v>20</v>
      </c>
      <c r="GN13" s="35">
        <v>6</v>
      </c>
      <c r="GO13" s="170">
        <v>8</v>
      </c>
      <c r="GP13" s="170">
        <v>0</v>
      </c>
      <c r="GQ13" s="388">
        <v>0</v>
      </c>
      <c r="GR13" s="305">
        <v>14</v>
      </c>
      <c r="GS13" s="386">
        <v>62</v>
      </c>
      <c r="GT13" s="383">
        <v>4.428571428571429</v>
      </c>
      <c r="GU13" s="375"/>
      <c r="GV13" s="98">
        <v>6</v>
      </c>
      <c r="GW13" s="99" t="s">
        <v>16</v>
      </c>
      <c r="GX13" s="35">
        <v>3</v>
      </c>
      <c r="GY13" s="170">
        <v>9</v>
      </c>
      <c r="GZ13" s="170">
        <v>2</v>
      </c>
      <c r="HA13" s="388">
        <v>0</v>
      </c>
      <c r="HB13" s="305">
        <v>14</v>
      </c>
      <c r="HC13" s="386">
        <v>57</v>
      </c>
      <c r="HD13" s="393">
        <v>4.071428571428571</v>
      </c>
      <c r="HE13" s="381">
        <f t="shared" si="0"/>
        <v>0.058270676691728696</v>
      </c>
      <c r="HF13" s="376">
        <v>4.0131578947368425</v>
      </c>
    </row>
    <row r="14" spans="2:214" ht="16.5" thickBot="1">
      <c r="B14" s="173">
        <v>7</v>
      </c>
      <c r="C14" s="442" t="s">
        <v>32</v>
      </c>
      <c r="D14" s="8">
        <v>2</v>
      </c>
      <c r="E14" s="9">
        <v>2</v>
      </c>
      <c r="F14" s="9">
        <v>1</v>
      </c>
      <c r="G14" s="11">
        <v>0</v>
      </c>
      <c r="H14" s="33"/>
      <c r="I14" s="8">
        <v>5</v>
      </c>
      <c r="J14" s="9">
        <v>21</v>
      </c>
      <c r="K14" s="11">
        <v>4.2</v>
      </c>
      <c r="N14" s="39">
        <v>7</v>
      </c>
      <c r="O14" s="39" t="s">
        <v>49</v>
      </c>
      <c r="P14" s="114">
        <v>18</v>
      </c>
      <c r="Q14" s="9">
        <v>19</v>
      </c>
      <c r="R14" s="9">
        <v>7</v>
      </c>
      <c r="S14" s="37">
        <v>1</v>
      </c>
      <c r="T14" s="39"/>
      <c r="U14" s="39">
        <v>45</v>
      </c>
      <c r="V14" s="46">
        <v>189</v>
      </c>
      <c r="W14" s="46">
        <v>4.2</v>
      </c>
      <c r="X14" s="37">
        <v>7</v>
      </c>
      <c r="Y14" s="7" t="s">
        <v>29</v>
      </c>
      <c r="Z14" s="33">
        <v>17</v>
      </c>
      <c r="AA14" s="39">
        <v>23</v>
      </c>
      <c r="AB14" s="33">
        <v>4</v>
      </c>
      <c r="AC14" s="39">
        <v>0</v>
      </c>
      <c r="AD14" s="33">
        <v>44</v>
      </c>
      <c r="AE14" s="39">
        <v>189</v>
      </c>
      <c r="AF14" s="253">
        <v>4.295454545454546</v>
      </c>
      <c r="AG14" s="39">
        <v>0.7</v>
      </c>
      <c r="AH14" s="33">
        <v>0.6</v>
      </c>
      <c r="AI14" s="244">
        <v>4.395454545454546</v>
      </c>
      <c r="AJ14" s="46">
        <v>7</v>
      </c>
      <c r="AK14" s="39" t="s">
        <v>29</v>
      </c>
      <c r="AL14" s="33">
        <v>27</v>
      </c>
      <c r="AM14" s="39">
        <v>28</v>
      </c>
      <c r="AN14" s="33">
        <v>7</v>
      </c>
      <c r="AO14" s="39">
        <v>1</v>
      </c>
      <c r="AP14" s="33">
        <v>63</v>
      </c>
      <c r="AQ14" s="39">
        <v>270</v>
      </c>
      <c r="AR14" s="33">
        <v>4.285714285714286</v>
      </c>
      <c r="AS14" s="39">
        <v>0.7</v>
      </c>
      <c r="AT14" s="33">
        <v>0.6</v>
      </c>
      <c r="AU14" s="249">
        <v>4.385714285714286</v>
      </c>
      <c r="BF14" s="46">
        <v>7</v>
      </c>
      <c r="BG14" s="39" t="s">
        <v>28</v>
      </c>
      <c r="BH14" s="9">
        <v>14</v>
      </c>
      <c r="BI14" s="9">
        <v>13</v>
      </c>
      <c r="BJ14" s="9">
        <v>2</v>
      </c>
      <c r="BK14" s="9">
        <v>0</v>
      </c>
      <c r="BL14" s="37">
        <v>29</v>
      </c>
      <c r="BM14" s="46">
        <v>128</v>
      </c>
      <c r="BN14" s="235">
        <v>4.413793103448276</v>
      </c>
      <c r="BO14" s="60"/>
      <c r="BQ14" s="46">
        <v>7</v>
      </c>
      <c r="BR14" s="39" t="s">
        <v>43</v>
      </c>
      <c r="BS14" s="9">
        <v>44</v>
      </c>
      <c r="BT14" s="9">
        <v>40</v>
      </c>
      <c r="BU14" s="9">
        <v>11</v>
      </c>
      <c r="BV14" s="37">
        <v>3</v>
      </c>
      <c r="BW14" s="39">
        <v>98</v>
      </c>
      <c r="BX14" s="46">
        <v>419</v>
      </c>
      <c r="BY14" s="235">
        <v>4.275510204081633</v>
      </c>
      <c r="CA14" s="46">
        <v>7</v>
      </c>
      <c r="CB14" s="39" t="s">
        <v>49</v>
      </c>
      <c r="CC14" s="9">
        <v>39</v>
      </c>
      <c r="CD14" s="9">
        <v>40</v>
      </c>
      <c r="CE14" s="9">
        <v>13</v>
      </c>
      <c r="CF14" s="37">
        <v>4</v>
      </c>
      <c r="CG14" s="39">
        <v>96</v>
      </c>
      <c r="CH14" s="46">
        <v>402</v>
      </c>
      <c r="CI14" s="244">
        <v>4.1875</v>
      </c>
      <c r="CJ14" s="271">
        <v>0.7</v>
      </c>
      <c r="CK14" s="272">
        <v>0.9</v>
      </c>
      <c r="CL14" s="273">
        <v>3.9875</v>
      </c>
      <c r="CN14" s="46">
        <v>7</v>
      </c>
      <c r="CO14" s="39" t="s">
        <v>43</v>
      </c>
      <c r="CP14" s="9">
        <v>8</v>
      </c>
      <c r="CQ14" s="9">
        <v>4</v>
      </c>
      <c r="CR14" s="9">
        <v>3</v>
      </c>
      <c r="CS14" s="37">
        <v>1</v>
      </c>
      <c r="CT14" s="39">
        <v>16</v>
      </c>
      <c r="CU14" s="46">
        <v>67</v>
      </c>
      <c r="CV14" s="289">
        <v>4.1875</v>
      </c>
      <c r="CW14" s="271">
        <v>1.7</v>
      </c>
      <c r="CX14" s="272">
        <v>0.9</v>
      </c>
      <c r="CY14" s="273">
        <v>4.9875</v>
      </c>
      <c r="DD14" s="46">
        <v>7</v>
      </c>
      <c r="DE14" s="99" t="s">
        <v>33</v>
      </c>
      <c r="DF14" s="9">
        <v>5</v>
      </c>
      <c r="DG14" s="9">
        <v>7</v>
      </c>
      <c r="DH14" s="9">
        <v>3</v>
      </c>
      <c r="DI14" s="37">
        <v>1</v>
      </c>
      <c r="DJ14" s="39">
        <v>16</v>
      </c>
      <c r="DK14" s="46">
        <v>64</v>
      </c>
      <c r="DL14" s="235">
        <v>4</v>
      </c>
      <c r="DN14" s="46">
        <v>7</v>
      </c>
      <c r="DO14" s="39" t="s">
        <v>44</v>
      </c>
      <c r="DP14" s="9">
        <v>17</v>
      </c>
      <c r="DQ14" s="9">
        <v>12</v>
      </c>
      <c r="DR14" s="9">
        <v>10</v>
      </c>
      <c r="DS14" s="37">
        <v>6</v>
      </c>
      <c r="DT14" s="39">
        <v>45</v>
      </c>
      <c r="DU14" s="46">
        <v>175</v>
      </c>
      <c r="DV14" s="328">
        <v>3.888888888888889</v>
      </c>
      <c r="DW14" s="271">
        <v>0.9</v>
      </c>
      <c r="DX14" s="272">
        <v>0.1</v>
      </c>
      <c r="DY14" s="273">
        <v>4.688888888888889</v>
      </c>
      <c r="EA14" s="135">
        <v>7</v>
      </c>
      <c r="EB14" s="99" t="s">
        <v>43</v>
      </c>
      <c r="EC14" s="303">
        <v>11</v>
      </c>
      <c r="ED14" s="304">
        <v>11</v>
      </c>
      <c r="EE14" s="304">
        <v>11</v>
      </c>
      <c r="EF14" s="304">
        <v>4</v>
      </c>
      <c r="EG14" s="305">
        <v>37</v>
      </c>
      <c r="EH14" s="306">
        <v>140</v>
      </c>
      <c r="EI14" s="318">
        <v>3.7837837837837838</v>
      </c>
      <c r="EJ14" s="318">
        <v>3.4615384615384617</v>
      </c>
      <c r="EK14" s="325">
        <v>-0.10439560439560447</v>
      </c>
      <c r="EM14" s="135">
        <v>7</v>
      </c>
      <c r="EN14" s="99" t="s">
        <v>16</v>
      </c>
      <c r="EO14" s="303">
        <v>12</v>
      </c>
      <c r="EP14" s="304">
        <v>14</v>
      </c>
      <c r="EQ14" s="304">
        <v>7</v>
      </c>
      <c r="ER14" s="304">
        <v>4</v>
      </c>
      <c r="ES14" s="305">
        <v>37</v>
      </c>
      <c r="ET14" s="306">
        <v>145</v>
      </c>
      <c r="EU14" s="307">
        <v>3.918918918918919</v>
      </c>
      <c r="EX14" s="135">
        <v>7</v>
      </c>
      <c r="EY14" s="99" t="s">
        <v>43</v>
      </c>
      <c r="EZ14" s="66">
        <v>29</v>
      </c>
      <c r="FA14" s="170">
        <v>29</v>
      </c>
      <c r="FB14" s="170">
        <v>16</v>
      </c>
      <c r="FC14" s="170">
        <v>7</v>
      </c>
      <c r="FD14" s="173">
        <v>81</v>
      </c>
      <c r="FE14" s="168">
        <v>323</v>
      </c>
      <c r="FF14" s="264">
        <v>3.9876543209876543</v>
      </c>
      <c r="FG14" s="355">
        <v>-0.09818246614397719</v>
      </c>
      <c r="FH14" s="358">
        <v>7</v>
      </c>
      <c r="FI14" s="355"/>
      <c r="FM14" s="135">
        <v>7</v>
      </c>
      <c r="FN14" s="353" t="s">
        <v>43</v>
      </c>
      <c r="FO14" s="66">
        <v>29</v>
      </c>
      <c r="FP14" s="170">
        <v>29</v>
      </c>
      <c r="FQ14" s="170">
        <v>16</v>
      </c>
      <c r="FR14" s="170">
        <v>7</v>
      </c>
      <c r="FS14" s="305">
        <v>81</v>
      </c>
      <c r="FT14" s="306">
        <v>323</v>
      </c>
      <c r="FU14" s="325">
        <v>3.9876543209876543</v>
      </c>
      <c r="FX14" s="135">
        <v>7</v>
      </c>
      <c r="FY14" s="353" t="s">
        <v>32</v>
      </c>
      <c r="FZ14" s="66">
        <v>53</v>
      </c>
      <c r="GA14" s="170">
        <v>31</v>
      </c>
      <c r="GB14" s="170">
        <v>3</v>
      </c>
      <c r="GC14" s="170">
        <v>2</v>
      </c>
      <c r="GD14" s="305">
        <v>89</v>
      </c>
      <c r="GE14" s="306">
        <v>402</v>
      </c>
      <c r="GF14" s="366">
        <v>4.51685393258427</v>
      </c>
      <c r="GG14" s="367">
        <v>1.4</v>
      </c>
      <c r="GH14" s="367">
        <v>0.9</v>
      </c>
      <c r="GI14" s="372">
        <v>5.016853932584269</v>
      </c>
      <c r="GL14" s="98">
        <v>7</v>
      </c>
      <c r="GM14" s="99" t="s">
        <v>43</v>
      </c>
      <c r="GN14" s="35">
        <v>7</v>
      </c>
      <c r="GO14" s="170">
        <v>8</v>
      </c>
      <c r="GP14" s="170">
        <v>1</v>
      </c>
      <c r="GQ14" s="388">
        <v>0</v>
      </c>
      <c r="GR14" s="305">
        <v>16</v>
      </c>
      <c r="GS14" s="386">
        <v>70</v>
      </c>
      <c r="GT14" s="383">
        <v>4.375</v>
      </c>
      <c r="GU14" s="375"/>
      <c r="GV14" s="98">
        <v>7</v>
      </c>
      <c r="GW14" s="99" t="s">
        <v>49</v>
      </c>
      <c r="GX14" s="35">
        <v>2</v>
      </c>
      <c r="GY14" s="170">
        <v>5</v>
      </c>
      <c r="GZ14" s="170">
        <v>2</v>
      </c>
      <c r="HA14" s="388">
        <v>2</v>
      </c>
      <c r="HB14" s="305">
        <v>11</v>
      </c>
      <c r="HC14" s="386">
        <v>40</v>
      </c>
      <c r="HD14" s="393">
        <v>3.6363636363636362</v>
      </c>
      <c r="HE14" s="381">
        <f t="shared" si="0"/>
        <v>-0.08777429467084641</v>
      </c>
      <c r="HF14" s="376">
        <v>3.7241379310344827</v>
      </c>
    </row>
    <row r="15" spans="2:214" ht="16.5" thickBot="1">
      <c r="B15" s="173">
        <v>8</v>
      </c>
      <c r="C15" s="442" t="s">
        <v>29</v>
      </c>
      <c r="D15" s="8">
        <v>7</v>
      </c>
      <c r="E15" s="9">
        <v>8</v>
      </c>
      <c r="F15" s="9">
        <v>4</v>
      </c>
      <c r="G15" s="11">
        <v>0</v>
      </c>
      <c r="H15" s="33"/>
      <c r="I15" s="8">
        <v>19</v>
      </c>
      <c r="J15" s="9">
        <v>79</v>
      </c>
      <c r="K15" s="11">
        <v>4.157894736842105</v>
      </c>
      <c r="N15" s="39">
        <v>8</v>
      </c>
      <c r="O15" s="39" t="s">
        <v>26</v>
      </c>
      <c r="P15" s="114">
        <v>20</v>
      </c>
      <c r="Q15" s="9">
        <v>12</v>
      </c>
      <c r="R15" s="9">
        <v>13</v>
      </c>
      <c r="S15" s="37">
        <v>1</v>
      </c>
      <c r="T15" s="39"/>
      <c r="U15" s="39">
        <v>46</v>
      </c>
      <c r="V15" s="46">
        <v>189</v>
      </c>
      <c r="W15" s="46">
        <v>4.108695652173913</v>
      </c>
      <c r="X15" s="37">
        <v>8</v>
      </c>
      <c r="Y15" s="7" t="s">
        <v>44</v>
      </c>
      <c r="Z15" s="33">
        <v>15</v>
      </c>
      <c r="AA15" s="39">
        <v>20</v>
      </c>
      <c r="AB15" s="33">
        <v>6</v>
      </c>
      <c r="AC15" s="39">
        <v>1</v>
      </c>
      <c r="AD15" s="33">
        <v>42</v>
      </c>
      <c r="AE15" s="39">
        <v>175</v>
      </c>
      <c r="AF15" s="253">
        <v>4.166666666666667</v>
      </c>
      <c r="AG15" s="39">
        <v>0.3</v>
      </c>
      <c r="AH15" s="33">
        <v>0.2</v>
      </c>
      <c r="AI15" s="244">
        <v>4.266666666666667</v>
      </c>
      <c r="AJ15" s="46">
        <v>8</v>
      </c>
      <c r="AK15" s="39" t="s">
        <v>21</v>
      </c>
      <c r="AL15" s="33">
        <v>9</v>
      </c>
      <c r="AM15" s="39">
        <v>10</v>
      </c>
      <c r="AN15" s="33">
        <v>3</v>
      </c>
      <c r="AO15" s="39">
        <v>0</v>
      </c>
      <c r="AP15" s="33">
        <v>22</v>
      </c>
      <c r="AQ15" s="39">
        <v>94</v>
      </c>
      <c r="AR15" s="33">
        <v>4.2727272727272725</v>
      </c>
      <c r="AS15" s="39">
        <v>0</v>
      </c>
      <c r="AT15" s="33">
        <v>0.1</v>
      </c>
      <c r="AU15" s="249">
        <v>4.172727272727273</v>
      </c>
      <c r="BF15" s="46">
        <v>8</v>
      </c>
      <c r="BG15" s="39" t="s">
        <v>30</v>
      </c>
      <c r="BH15" s="9">
        <v>30</v>
      </c>
      <c r="BI15" s="9">
        <v>34</v>
      </c>
      <c r="BJ15" s="9">
        <v>6</v>
      </c>
      <c r="BK15" s="9">
        <v>0</v>
      </c>
      <c r="BL15" s="37">
        <v>70</v>
      </c>
      <c r="BM15" s="46">
        <v>304</v>
      </c>
      <c r="BN15" s="235">
        <v>4.3428571428571425</v>
      </c>
      <c r="BO15" s="60"/>
      <c r="BQ15" s="46">
        <v>8</v>
      </c>
      <c r="BR15" s="39" t="s">
        <v>44</v>
      </c>
      <c r="BS15" s="9">
        <v>36</v>
      </c>
      <c r="BT15" s="9">
        <v>44</v>
      </c>
      <c r="BU15" s="9">
        <v>13</v>
      </c>
      <c r="BV15" s="37">
        <v>3</v>
      </c>
      <c r="BW15" s="39">
        <v>96</v>
      </c>
      <c r="BX15" s="46">
        <v>401</v>
      </c>
      <c r="BY15" s="235">
        <v>4.177083333333333</v>
      </c>
      <c r="CA15" s="46">
        <v>8</v>
      </c>
      <c r="CB15" s="39" t="s">
        <v>47</v>
      </c>
      <c r="CC15" s="9">
        <v>40</v>
      </c>
      <c r="CD15" s="9">
        <v>36</v>
      </c>
      <c r="CE15" s="9">
        <v>19</v>
      </c>
      <c r="CF15" s="37">
        <v>7</v>
      </c>
      <c r="CG15" s="39">
        <v>102</v>
      </c>
      <c r="CH15" s="46">
        <v>415</v>
      </c>
      <c r="CI15" s="244">
        <v>4.068627450980392</v>
      </c>
      <c r="CJ15" s="271">
        <v>0.2</v>
      </c>
      <c r="CK15" s="272">
        <v>0.3</v>
      </c>
      <c r="CL15" s="273">
        <v>3.9686274509803923</v>
      </c>
      <c r="CN15" s="46">
        <v>8</v>
      </c>
      <c r="CO15" s="39" t="s">
        <v>44</v>
      </c>
      <c r="CP15" s="9">
        <v>7</v>
      </c>
      <c r="CQ15" s="9">
        <v>7</v>
      </c>
      <c r="CR15" s="9">
        <v>1</v>
      </c>
      <c r="CS15" s="37">
        <v>3</v>
      </c>
      <c r="CT15" s="39">
        <v>18</v>
      </c>
      <c r="CU15" s="46">
        <v>72</v>
      </c>
      <c r="CV15" s="289">
        <v>4</v>
      </c>
      <c r="CW15" s="271">
        <v>2.2</v>
      </c>
      <c r="CX15" s="272">
        <v>0.3</v>
      </c>
      <c r="CY15" s="273">
        <v>5.9</v>
      </c>
      <c r="DD15" s="46">
        <v>8</v>
      </c>
      <c r="DE15" s="99" t="s">
        <v>16</v>
      </c>
      <c r="DF15" s="9">
        <v>10</v>
      </c>
      <c r="DG15" s="9">
        <v>12</v>
      </c>
      <c r="DH15" s="9">
        <v>6</v>
      </c>
      <c r="DI15" s="37">
        <v>3</v>
      </c>
      <c r="DJ15" s="39">
        <v>31</v>
      </c>
      <c r="DK15" s="46">
        <v>122</v>
      </c>
      <c r="DL15" s="235">
        <v>3.935483870967742</v>
      </c>
      <c r="DN15" s="46">
        <v>8</v>
      </c>
      <c r="DO15" s="39" t="s">
        <v>25</v>
      </c>
      <c r="DP15" s="9">
        <v>12</v>
      </c>
      <c r="DQ15" s="9">
        <v>10</v>
      </c>
      <c r="DR15" s="9">
        <v>7</v>
      </c>
      <c r="DS15" s="37">
        <v>5</v>
      </c>
      <c r="DT15" s="39">
        <v>34</v>
      </c>
      <c r="DU15" s="46">
        <v>131</v>
      </c>
      <c r="DV15" s="328">
        <v>3.8529411764705883</v>
      </c>
      <c r="DW15" s="271">
        <v>1.1</v>
      </c>
      <c r="DX15" s="272">
        <v>0.3</v>
      </c>
      <c r="DY15" s="273">
        <v>4.652941176470589</v>
      </c>
      <c r="EA15" s="136">
        <v>8</v>
      </c>
      <c r="EB15" s="99" t="s">
        <v>44</v>
      </c>
      <c r="EC15" s="303">
        <v>17</v>
      </c>
      <c r="ED15" s="304">
        <v>12</v>
      </c>
      <c r="EE15" s="304">
        <v>10</v>
      </c>
      <c r="EF15" s="304">
        <v>6</v>
      </c>
      <c r="EG15" s="305">
        <v>45</v>
      </c>
      <c r="EH15" s="306">
        <v>175</v>
      </c>
      <c r="EI15" s="318">
        <v>3.888888888888889</v>
      </c>
      <c r="EJ15" s="318">
        <v>4</v>
      </c>
      <c r="EK15" s="325">
        <v>-0.10526315789473673</v>
      </c>
      <c r="EM15" s="136">
        <v>8</v>
      </c>
      <c r="EN15" s="99" t="s">
        <v>33</v>
      </c>
      <c r="EO15" s="303">
        <v>6</v>
      </c>
      <c r="EP15" s="304">
        <v>8</v>
      </c>
      <c r="EQ15" s="304">
        <v>4</v>
      </c>
      <c r="ER15" s="304">
        <v>2</v>
      </c>
      <c r="ES15" s="305">
        <v>20</v>
      </c>
      <c r="ET15" s="306">
        <v>78</v>
      </c>
      <c r="EU15" s="307">
        <v>3.9</v>
      </c>
      <c r="EX15" s="136">
        <v>8</v>
      </c>
      <c r="EY15" s="99" t="s">
        <v>44</v>
      </c>
      <c r="EZ15" s="66">
        <v>26</v>
      </c>
      <c r="FA15" s="170">
        <v>26</v>
      </c>
      <c r="FB15" s="170">
        <v>21</v>
      </c>
      <c r="FC15" s="170">
        <v>10</v>
      </c>
      <c r="FD15" s="173">
        <v>83</v>
      </c>
      <c r="FE15" s="168">
        <v>317</v>
      </c>
      <c r="FF15" s="264">
        <v>3.819277108433735</v>
      </c>
      <c r="FG15" s="355">
        <v>-0.11609195402298855</v>
      </c>
      <c r="FH15" s="359">
        <v>8</v>
      </c>
      <c r="FI15" s="355"/>
      <c r="FM15" s="136">
        <v>8</v>
      </c>
      <c r="FN15" s="353" t="s">
        <v>44</v>
      </c>
      <c r="FO15" s="66">
        <v>26</v>
      </c>
      <c r="FP15" s="170">
        <v>26</v>
      </c>
      <c r="FQ15" s="170">
        <v>21</v>
      </c>
      <c r="FR15" s="170">
        <v>10</v>
      </c>
      <c r="FS15" s="305">
        <v>83</v>
      </c>
      <c r="FT15" s="306">
        <v>317</v>
      </c>
      <c r="FU15" s="325">
        <v>3.819277108433735</v>
      </c>
      <c r="FX15" s="136">
        <v>8</v>
      </c>
      <c r="FY15" s="353" t="s">
        <v>44</v>
      </c>
      <c r="FZ15" s="66">
        <v>26</v>
      </c>
      <c r="GA15" s="170">
        <v>26</v>
      </c>
      <c r="GB15" s="170">
        <v>21</v>
      </c>
      <c r="GC15" s="170">
        <v>10</v>
      </c>
      <c r="GD15" s="305">
        <v>83</v>
      </c>
      <c r="GE15" s="306">
        <v>317</v>
      </c>
      <c r="GF15" s="366">
        <v>3.819277108433735</v>
      </c>
      <c r="GG15" s="367">
        <v>1.1</v>
      </c>
      <c r="GH15" s="367">
        <v>0.2</v>
      </c>
      <c r="GI15" s="372">
        <v>4.719277108433735</v>
      </c>
      <c r="GL15" s="100">
        <v>8</v>
      </c>
      <c r="GM15" s="99" t="s">
        <v>44</v>
      </c>
      <c r="GN15" s="35">
        <v>2</v>
      </c>
      <c r="GO15" s="170">
        <v>6</v>
      </c>
      <c r="GP15" s="170">
        <v>5</v>
      </c>
      <c r="GQ15" s="388">
        <v>1</v>
      </c>
      <c r="GR15" s="305">
        <v>14</v>
      </c>
      <c r="GS15" s="386">
        <v>51</v>
      </c>
      <c r="GT15" s="383">
        <v>3.642857142857143</v>
      </c>
      <c r="GU15" s="375"/>
      <c r="GV15" s="100">
        <v>8</v>
      </c>
      <c r="GW15" s="99" t="s">
        <v>17</v>
      </c>
      <c r="GX15" s="35">
        <v>3</v>
      </c>
      <c r="GY15" s="170">
        <v>3</v>
      </c>
      <c r="GZ15" s="170">
        <v>2</v>
      </c>
      <c r="HA15" s="388">
        <v>2</v>
      </c>
      <c r="HB15" s="305">
        <v>10</v>
      </c>
      <c r="HC15" s="386">
        <v>37</v>
      </c>
      <c r="HD15" s="393">
        <v>3.7</v>
      </c>
      <c r="HE15" s="381">
        <f t="shared" si="0"/>
        <v>-0.08787878787878789</v>
      </c>
      <c r="HF15" s="376">
        <v>3.787878787878788</v>
      </c>
    </row>
    <row r="16" spans="2:214" ht="16.5" thickBot="1">
      <c r="B16" s="173">
        <v>9</v>
      </c>
      <c r="C16" s="442" t="s">
        <v>44</v>
      </c>
      <c r="D16" s="8">
        <v>5</v>
      </c>
      <c r="E16" s="9">
        <v>8</v>
      </c>
      <c r="F16" s="9">
        <v>3</v>
      </c>
      <c r="G16" s="9">
        <v>0</v>
      </c>
      <c r="H16" s="33"/>
      <c r="I16" s="39">
        <v>16</v>
      </c>
      <c r="J16" s="33">
        <v>66</v>
      </c>
      <c r="K16" s="39">
        <v>4.125</v>
      </c>
      <c r="N16" s="39">
        <v>9</v>
      </c>
      <c r="O16" s="39" t="s">
        <v>16</v>
      </c>
      <c r="P16" s="114">
        <v>13</v>
      </c>
      <c r="Q16" s="9">
        <v>10</v>
      </c>
      <c r="R16" s="9">
        <v>2</v>
      </c>
      <c r="S16" s="37">
        <v>4</v>
      </c>
      <c r="T16" s="39"/>
      <c r="U16" s="39">
        <v>29</v>
      </c>
      <c r="V16" s="46">
        <v>119</v>
      </c>
      <c r="W16" s="46">
        <v>4.103448275862069</v>
      </c>
      <c r="X16" s="37">
        <v>9</v>
      </c>
      <c r="Y16" s="7" t="s">
        <v>49</v>
      </c>
      <c r="Z16" s="33">
        <v>16</v>
      </c>
      <c r="AA16" s="39">
        <v>17</v>
      </c>
      <c r="AB16" s="33">
        <v>6</v>
      </c>
      <c r="AC16" s="39">
        <v>2</v>
      </c>
      <c r="AD16" s="33">
        <v>41</v>
      </c>
      <c r="AE16" s="39">
        <v>170</v>
      </c>
      <c r="AF16" s="253">
        <v>4.146341463414634</v>
      </c>
      <c r="AG16" s="39">
        <v>0.3</v>
      </c>
      <c r="AH16" s="33">
        <v>0.2</v>
      </c>
      <c r="AI16" s="244">
        <v>4.246341463414634</v>
      </c>
      <c r="AJ16" s="46">
        <v>9</v>
      </c>
      <c r="AK16" s="39" t="s">
        <v>25</v>
      </c>
      <c r="AL16" s="33">
        <v>15</v>
      </c>
      <c r="AM16" s="39">
        <v>16</v>
      </c>
      <c r="AN16" s="33">
        <v>11</v>
      </c>
      <c r="AO16" s="39">
        <v>3</v>
      </c>
      <c r="AP16" s="33">
        <v>45</v>
      </c>
      <c r="AQ16" s="39">
        <v>178</v>
      </c>
      <c r="AR16" s="33">
        <v>3.9555555555555557</v>
      </c>
      <c r="AS16" s="39">
        <v>0.5</v>
      </c>
      <c r="AT16" s="33">
        <v>0.4</v>
      </c>
      <c r="AU16" s="249">
        <v>4.055555555555555</v>
      </c>
      <c r="BF16" s="46">
        <v>9</v>
      </c>
      <c r="BG16" s="39" t="s">
        <v>29</v>
      </c>
      <c r="BH16" s="9">
        <v>39</v>
      </c>
      <c r="BI16" s="9">
        <v>33</v>
      </c>
      <c r="BJ16" s="9">
        <v>9</v>
      </c>
      <c r="BK16" s="9">
        <v>2</v>
      </c>
      <c r="BL16" s="37">
        <v>83</v>
      </c>
      <c r="BM16" s="46">
        <v>358</v>
      </c>
      <c r="BN16" s="235">
        <v>4.313253012048193</v>
      </c>
      <c r="BO16" s="60"/>
      <c r="BQ16" s="46">
        <v>9</v>
      </c>
      <c r="BR16" s="39" t="s">
        <v>21</v>
      </c>
      <c r="BS16" s="9">
        <v>24</v>
      </c>
      <c r="BT16" s="9">
        <v>30</v>
      </c>
      <c r="BU16" s="9">
        <v>5</v>
      </c>
      <c r="BV16" s="37">
        <v>2</v>
      </c>
      <c r="BW16" s="39">
        <v>61</v>
      </c>
      <c r="BX16" s="46">
        <v>259</v>
      </c>
      <c r="BY16" s="235">
        <v>4.245901639344262</v>
      </c>
      <c r="CA16" s="46">
        <v>9</v>
      </c>
      <c r="CB16" s="39" t="s">
        <v>43</v>
      </c>
      <c r="CC16" s="9">
        <v>44</v>
      </c>
      <c r="CD16" s="9">
        <v>40</v>
      </c>
      <c r="CE16" s="9">
        <v>11</v>
      </c>
      <c r="CF16" s="37">
        <v>3</v>
      </c>
      <c r="CG16" s="39">
        <v>98</v>
      </c>
      <c r="CH16" s="46">
        <v>419</v>
      </c>
      <c r="CI16" s="244">
        <v>4.275510204081633</v>
      </c>
      <c r="CJ16" s="271">
        <v>0.5</v>
      </c>
      <c r="CK16" s="272">
        <v>0.9</v>
      </c>
      <c r="CL16" s="273">
        <v>3.875510204081633</v>
      </c>
      <c r="CN16" s="46">
        <v>9</v>
      </c>
      <c r="CO16" s="39" t="s">
        <v>21</v>
      </c>
      <c r="CP16" s="9">
        <v>2</v>
      </c>
      <c r="CQ16" s="9">
        <v>5</v>
      </c>
      <c r="CR16" s="9">
        <v>1</v>
      </c>
      <c r="CS16" s="37">
        <v>1</v>
      </c>
      <c r="CT16" s="39">
        <v>9</v>
      </c>
      <c r="CU16" s="46">
        <v>35</v>
      </c>
      <c r="CV16" s="289">
        <v>3.888888888888889</v>
      </c>
      <c r="CW16" s="271">
        <v>2.3</v>
      </c>
      <c r="CX16" s="272">
        <v>0.3</v>
      </c>
      <c r="CY16" s="273">
        <v>5.888888888888888</v>
      </c>
      <c r="DD16" s="46">
        <v>9</v>
      </c>
      <c r="DE16" s="99" t="s">
        <v>25</v>
      </c>
      <c r="DF16" s="9">
        <v>11</v>
      </c>
      <c r="DG16" s="9">
        <v>8</v>
      </c>
      <c r="DH16" s="9">
        <v>5</v>
      </c>
      <c r="DI16" s="37">
        <v>4</v>
      </c>
      <c r="DJ16" s="39">
        <v>28</v>
      </c>
      <c r="DK16" s="46">
        <v>110</v>
      </c>
      <c r="DL16" s="235">
        <v>3.9285714285714284</v>
      </c>
      <c r="DN16" s="46">
        <v>9</v>
      </c>
      <c r="DO16" s="39" t="s">
        <v>30</v>
      </c>
      <c r="DP16" s="9">
        <v>12</v>
      </c>
      <c r="DQ16" s="9">
        <v>14</v>
      </c>
      <c r="DR16" s="9">
        <v>8</v>
      </c>
      <c r="DS16" s="37">
        <v>4</v>
      </c>
      <c r="DT16" s="39">
        <v>38</v>
      </c>
      <c r="DU16" s="46">
        <v>148</v>
      </c>
      <c r="DV16" s="328">
        <v>3.8947368421052633</v>
      </c>
      <c r="DW16" s="271">
        <v>0.8</v>
      </c>
      <c r="DX16" s="272">
        <v>0.1</v>
      </c>
      <c r="DY16" s="273">
        <v>4.594736842105264</v>
      </c>
      <c r="EA16" s="135">
        <v>9</v>
      </c>
      <c r="EB16" s="99" t="s">
        <v>21</v>
      </c>
      <c r="EC16" s="303">
        <v>10</v>
      </c>
      <c r="ED16" s="304">
        <v>12</v>
      </c>
      <c r="EE16" s="304">
        <v>4</v>
      </c>
      <c r="EF16" s="304">
        <v>7</v>
      </c>
      <c r="EG16" s="305">
        <v>33</v>
      </c>
      <c r="EH16" s="306">
        <v>124</v>
      </c>
      <c r="EI16" s="318">
        <v>3.757575757575758</v>
      </c>
      <c r="EJ16" s="318">
        <v>4</v>
      </c>
      <c r="EK16" s="325">
        <v>-0.11111111111111116</v>
      </c>
      <c r="EM16" s="135">
        <v>9</v>
      </c>
      <c r="EN16" s="99" t="s">
        <v>30</v>
      </c>
      <c r="EO16" s="303">
        <v>12</v>
      </c>
      <c r="EP16" s="304">
        <v>14</v>
      </c>
      <c r="EQ16" s="304">
        <v>8</v>
      </c>
      <c r="ER16" s="304">
        <v>4</v>
      </c>
      <c r="ES16" s="305">
        <v>38</v>
      </c>
      <c r="ET16" s="306">
        <v>148</v>
      </c>
      <c r="EU16" s="307">
        <v>3.8947368421052633</v>
      </c>
      <c r="EX16" s="135">
        <v>9</v>
      </c>
      <c r="EY16" s="99" t="s">
        <v>21</v>
      </c>
      <c r="EZ16" s="66">
        <v>16</v>
      </c>
      <c r="FA16" s="170">
        <v>23</v>
      </c>
      <c r="FB16" s="170">
        <v>8</v>
      </c>
      <c r="FC16" s="170">
        <v>8</v>
      </c>
      <c r="FD16" s="173">
        <v>55</v>
      </c>
      <c r="FE16" s="168">
        <v>212</v>
      </c>
      <c r="FF16" s="264">
        <v>3.8545454545454545</v>
      </c>
      <c r="FG16" s="355">
        <v>-0.15708333333333346</v>
      </c>
      <c r="FH16" s="358">
        <v>9</v>
      </c>
      <c r="FI16" s="355"/>
      <c r="FM16" s="135">
        <v>9</v>
      </c>
      <c r="FN16" s="353" t="s">
        <v>21</v>
      </c>
      <c r="FO16" s="66">
        <v>16</v>
      </c>
      <c r="FP16" s="170">
        <v>23</v>
      </c>
      <c r="FQ16" s="170">
        <v>8</v>
      </c>
      <c r="FR16" s="170">
        <v>8</v>
      </c>
      <c r="FS16" s="305">
        <v>55</v>
      </c>
      <c r="FT16" s="306">
        <v>212</v>
      </c>
      <c r="FU16" s="325">
        <v>3.8545454545454545</v>
      </c>
      <c r="FX16" s="135">
        <v>9</v>
      </c>
      <c r="FY16" s="353" t="s">
        <v>47</v>
      </c>
      <c r="FZ16" s="66">
        <v>16</v>
      </c>
      <c r="GA16" s="170">
        <v>29</v>
      </c>
      <c r="GB16" s="170">
        <v>11</v>
      </c>
      <c r="GC16" s="170">
        <v>14</v>
      </c>
      <c r="GD16" s="305">
        <v>70</v>
      </c>
      <c r="GE16" s="306">
        <v>257</v>
      </c>
      <c r="GF16" s="366">
        <v>3.6714285714285713</v>
      </c>
      <c r="GG16" s="367">
        <v>1.3</v>
      </c>
      <c r="GH16" s="367">
        <v>0.3</v>
      </c>
      <c r="GI16" s="372">
        <v>4.671428571428572</v>
      </c>
      <c r="GL16" s="98">
        <v>9</v>
      </c>
      <c r="GM16" s="99" t="s">
        <v>21</v>
      </c>
      <c r="GN16" s="35">
        <v>1</v>
      </c>
      <c r="GO16" s="170">
        <v>2</v>
      </c>
      <c r="GP16" s="170">
        <v>4</v>
      </c>
      <c r="GQ16" s="388">
        <v>0</v>
      </c>
      <c r="GR16" s="305">
        <v>7</v>
      </c>
      <c r="GS16" s="386">
        <v>25</v>
      </c>
      <c r="GT16" s="383">
        <v>3.5714285714285716</v>
      </c>
      <c r="GU16" s="375"/>
      <c r="GV16" s="98">
        <v>9</v>
      </c>
      <c r="GW16" s="99" t="s">
        <v>19</v>
      </c>
      <c r="GX16" s="35">
        <v>2</v>
      </c>
      <c r="GY16" s="170">
        <v>4</v>
      </c>
      <c r="GZ16" s="170">
        <v>4</v>
      </c>
      <c r="HA16" s="388">
        <v>1</v>
      </c>
      <c r="HB16" s="305">
        <v>11</v>
      </c>
      <c r="HC16" s="386">
        <v>40</v>
      </c>
      <c r="HD16" s="393">
        <v>3.6363636363636362</v>
      </c>
      <c r="HE16" s="381">
        <f t="shared" si="0"/>
        <v>-0.09379509379509399</v>
      </c>
      <c r="HF16" s="376">
        <v>3.7301587301587302</v>
      </c>
    </row>
    <row r="17" spans="2:214" ht="16.5" thickBot="1">
      <c r="B17" s="173">
        <v>10</v>
      </c>
      <c r="C17" s="442" t="s">
        <v>43</v>
      </c>
      <c r="D17" s="8">
        <v>10</v>
      </c>
      <c r="E17" s="9">
        <v>6</v>
      </c>
      <c r="F17" s="9">
        <v>7</v>
      </c>
      <c r="G17" s="11">
        <v>1</v>
      </c>
      <c r="H17" s="33"/>
      <c r="I17" s="8">
        <v>24</v>
      </c>
      <c r="J17" s="9">
        <v>97</v>
      </c>
      <c r="K17" s="11">
        <v>4.041666666666667</v>
      </c>
      <c r="N17" s="39">
        <v>10</v>
      </c>
      <c r="O17" s="39" t="s">
        <v>44</v>
      </c>
      <c r="P17" s="114">
        <v>14</v>
      </c>
      <c r="Q17" s="9">
        <v>17</v>
      </c>
      <c r="R17" s="9">
        <v>8</v>
      </c>
      <c r="S17" s="37">
        <v>1</v>
      </c>
      <c r="T17" s="39"/>
      <c r="U17" s="39">
        <v>40</v>
      </c>
      <c r="V17" s="46">
        <v>164</v>
      </c>
      <c r="W17" s="46">
        <v>4.1</v>
      </c>
      <c r="X17" s="37">
        <v>10</v>
      </c>
      <c r="Y17" s="7" t="s">
        <v>22</v>
      </c>
      <c r="Z17" s="33">
        <v>18</v>
      </c>
      <c r="AA17" s="39">
        <v>14</v>
      </c>
      <c r="AB17" s="33">
        <v>1</v>
      </c>
      <c r="AC17" s="39">
        <v>0</v>
      </c>
      <c r="AD17" s="33">
        <v>33</v>
      </c>
      <c r="AE17" s="39">
        <v>149</v>
      </c>
      <c r="AF17" s="253">
        <v>4.515151515151516</v>
      </c>
      <c r="AG17" s="39">
        <v>0.3</v>
      </c>
      <c r="AH17" s="33">
        <v>0.6</v>
      </c>
      <c r="AI17" s="244">
        <v>4.215151515151516</v>
      </c>
      <c r="AJ17" s="46">
        <v>10</v>
      </c>
      <c r="AK17" s="39" t="s">
        <v>42</v>
      </c>
      <c r="AL17" s="33">
        <v>16</v>
      </c>
      <c r="AM17" s="39">
        <v>21</v>
      </c>
      <c r="AN17" s="33">
        <v>5</v>
      </c>
      <c r="AO17" s="39">
        <v>1</v>
      </c>
      <c r="AP17" s="33">
        <v>43</v>
      </c>
      <c r="AQ17" s="39">
        <v>181</v>
      </c>
      <c r="AR17" s="33">
        <v>4.209302325581396</v>
      </c>
      <c r="AS17" s="39">
        <v>0.7</v>
      </c>
      <c r="AT17" s="33">
        <v>0.9</v>
      </c>
      <c r="AU17" s="249">
        <v>4.0093023255813955</v>
      </c>
      <c r="BF17" s="46">
        <v>10</v>
      </c>
      <c r="BG17" s="39" t="s">
        <v>21</v>
      </c>
      <c r="BH17" s="9">
        <v>17</v>
      </c>
      <c r="BI17" s="9">
        <v>18</v>
      </c>
      <c r="BJ17" s="9">
        <v>3</v>
      </c>
      <c r="BK17" s="9">
        <v>1</v>
      </c>
      <c r="BL17" s="37">
        <v>39</v>
      </c>
      <c r="BM17" s="46">
        <v>168</v>
      </c>
      <c r="BN17" s="235">
        <v>4.3076923076923075</v>
      </c>
      <c r="BO17" s="60"/>
      <c r="BQ17" s="46">
        <v>10</v>
      </c>
      <c r="BR17" s="39" t="s">
        <v>22</v>
      </c>
      <c r="BS17" s="9">
        <v>37</v>
      </c>
      <c r="BT17" s="9">
        <v>38</v>
      </c>
      <c r="BU17" s="9">
        <v>4</v>
      </c>
      <c r="BV17" s="37">
        <v>1</v>
      </c>
      <c r="BW17" s="39">
        <v>80</v>
      </c>
      <c r="BX17" s="46">
        <v>351</v>
      </c>
      <c r="BY17" s="235">
        <v>4.3875</v>
      </c>
      <c r="CA17" s="46">
        <v>10</v>
      </c>
      <c r="CB17" s="39" t="s">
        <v>42</v>
      </c>
      <c r="CC17" s="9">
        <v>32</v>
      </c>
      <c r="CD17" s="9">
        <v>33</v>
      </c>
      <c r="CE17" s="9">
        <v>11</v>
      </c>
      <c r="CF17" s="37">
        <v>1</v>
      </c>
      <c r="CG17" s="39">
        <v>77</v>
      </c>
      <c r="CH17" s="46">
        <v>327</v>
      </c>
      <c r="CI17" s="244">
        <v>4.246753246753247</v>
      </c>
      <c r="CJ17" s="271">
        <v>0.7</v>
      </c>
      <c r="CK17" s="272">
        <v>1.1</v>
      </c>
      <c r="CL17" s="273">
        <v>3.8467532467532473</v>
      </c>
      <c r="CN17" s="46">
        <v>10</v>
      </c>
      <c r="CO17" s="39" t="s">
        <v>22</v>
      </c>
      <c r="CP17" s="9">
        <v>3</v>
      </c>
      <c r="CQ17" s="9">
        <v>7</v>
      </c>
      <c r="CR17" s="9">
        <v>3</v>
      </c>
      <c r="CS17" s="37">
        <v>0</v>
      </c>
      <c r="CT17" s="39">
        <v>13</v>
      </c>
      <c r="CU17" s="46">
        <v>52</v>
      </c>
      <c r="CV17" s="289">
        <v>4</v>
      </c>
      <c r="CW17" s="271">
        <v>1.1</v>
      </c>
      <c r="CX17" s="272">
        <v>1.2</v>
      </c>
      <c r="CY17" s="273">
        <v>3.9</v>
      </c>
      <c r="DD17" s="46">
        <v>10</v>
      </c>
      <c r="DE17" s="99" t="s">
        <v>22</v>
      </c>
      <c r="DF17" s="9">
        <v>9</v>
      </c>
      <c r="DG17" s="9">
        <v>13</v>
      </c>
      <c r="DH17" s="9">
        <v>4</v>
      </c>
      <c r="DI17" s="37">
        <v>4</v>
      </c>
      <c r="DJ17" s="39">
        <v>30</v>
      </c>
      <c r="DK17" s="46">
        <v>117</v>
      </c>
      <c r="DL17" s="235">
        <v>3.9</v>
      </c>
      <c r="DN17" s="46">
        <v>10</v>
      </c>
      <c r="DO17" s="39" t="s">
        <v>47</v>
      </c>
      <c r="DP17" s="9">
        <v>11</v>
      </c>
      <c r="DQ17" s="9">
        <v>12</v>
      </c>
      <c r="DR17" s="9">
        <v>8</v>
      </c>
      <c r="DS17" s="37">
        <v>10</v>
      </c>
      <c r="DT17" s="39">
        <v>41</v>
      </c>
      <c r="DU17" s="46">
        <v>147</v>
      </c>
      <c r="DV17" s="328">
        <v>3.5853658536585367</v>
      </c>
      <c r="DW17" s="271">
        <v>1.1</v>
      </c>
      <c r="DX17" s="272">
        <v>0.1</v>
      </c>
      <c r="DY17" s="273">
        <v>4.585365853658537</v>
      </c>
      <c r="EA17" s="135">
        <v>10</v>
      </c>
      <c r="EB17" s="99" t="s">
        <v>22</v>
      </c>
      <c r="EC17" s="303">
        <v>11</v>
      </c>
      <c r="ED17" s="304">
        <v>14</v>
      </c>
      <c r="EE17" s="304">
        <v>7</v>
      </c>
      <c r="EF17" s="304">
        <v>4</v>
      </c>
      <c r="EG17" s="305">
        <v>36</v>
      </c>
      <c r="EH17" s="306">
        <v>140</v>
      </c>
      <c r="EI17" s="318">
        <v>3.888888888888889</v>
      </c>
      <c r="EJ17" s="318">
        <v>4</v>
      </c>
      <c r="EK17" s="325">
        <v>-0.11111111111111116</v>
      </c>
      <c r="EM17" s="135">
        <v>10</v>
      </c>
      <c r="EN17" s="99" t="s">
        <v>44</v>
      </c>
      <c r="EO17" s="303">
        <v>17</v>
      </c>
      <c r="EP17" s="304">
        <v>12</v>
      </c>
      <c r="EQ17" s="304">
        <v>10</v>
      </c>
      <c r="ER17" s="304">
        <v>6</v>
      </c>
      <c r="ES17" s="305">
        <v>45</v>
      </c>
      <c r="ET17" s="306">
        <v>175</v>
      </c>
      <c r="EU17" s="307">
        <v>3.888888888888889</v>
      </c>
      <c r="EX17" s="135">
        <v>10</v>
      </c>
      <c r="EY17" s="99" t="s">
        <v>22</v>
      </c>
      <c r="EZ17" s="66">
        <v>26</v>
      </c>
      <c r="FA17" s="170">
        <v>32</v>
      </c>
      <c r="FB17" s="170">
        <v>11</v>
      </c>
      <c r="FC17" s="170">
        <v>6</v>
      </c>
      <c r="FD17" s="173">
        <v>75</v>
      </c>
      <c r="FE17" s="168">
        <v>303</v>
      </c>
      <c r="FF17" s="264">
        <v>4.04</v>
      </c>
      <c r="FG17" s="355">
        <v>-0.1997755331088662</v>
      </c>
      <c r="FH17" s="358">
        <v>10</v>
      </c>
      <c r="FI17" s="355"/>
      <c r="FM17" s="135">
        <v>10</v>
      </c>
      <c r="FN17" s="353" t="s">
        <v>22</v>
      </c>
      <c r="FO17" s="66">
        <v>26</v>
      </c>
      <c r="FP17" s="170">
        <v>32</v>
      </c>
      <c r="FQ17" s="170">
        <v>11</v>
      </c>
      <c r="FR17" s="170">
        <v>6</v>
      </c>
      <c r="FS17" s="305">
        <v>75</v>
      </c>
      <c r="FT17" s="306">
        <v>303</v>
      </c>
      <c r="FU17" s="325">
        <v>4.04</v>
      </c>
      <c r="FX17" s="135">
        <v>10</v>
      </c>
      <c r="FY17" s="353" t="s">
        <v>21</v>
      </c>
      <c r="FZ17" s="66">
        <v>16</v>
      </c>
      <c r="GA17" s="170">
        <v>23</v>
      </c>
      <c r="GB17" s="170">
        <v>8</v>
      </c>
      <c r="GC17" s="170">
        <v>8</v>
      </c>
      <c r="GD17" s="305">
        <v>55</v>
      </c>
      <c r="GE17" s="306">
        <v>212</v>
      </c>
      <c r="GF17" s="366">
        <v>3.8545454545454545</v>
      </c>
      <c r="GG17" s="367">
        <v>0.8</v>
      </c>
      <c r="GH17" s="367">
        <v>0</v>
      </c>
      <c r="GI17" s="372">
        <v>4.654545454545454</v>
      </c>
      <c r="GL17" s="98">
        <v>10</v>
      </c>
      <c r="GM17" s="99" t="s">
        <v>22</v>
      </c>
      <c r="GN17" s="35">
        <v>1</v>
      </c>
      <c r="GO17" s="170">
        <v>8</v>
      </c>
      <c r="GP17" s="170">
        <v>2</v>
      </c>
      <c r="GQ17" s="388">
        <v>2</v>
      </c>
      <c r="GR17" s="305">
        <v>13</v>
      </c>
      <c r="GS17" s="386">
        <v>47</v>
      </c>
      <c r="GT17" s="383">
        <v>3.6153846153846154</v>
      </c>
      <c r="GU17" s="375"/>
      <c r="GV17" s="98">
        <v>10</v>
      </c>
      <c r="GW17" s="99" t="s">
        <v>46</v>
      </c>
      <c r="GX17" s="35">
        <v>14</v>
      </c>
      <c r="GY17" s="170">
        <v>7</v>
      </c>
      <c r="GZ17" s="170">
        <v>1</v>
      </c>
      <c r="HA17" s="388">
        <v>0</v>
      </c>
      <c r="HB17" s="305">
        <v>22</v>
      </c>
      <c r="HC17" s="386">
        <v>101</v>
      </c>
      <c r="HD17" s="393">
        <v>4.590909090909091</v>
      </c>
      <c r="HE17" s="381">
        <f t="shared" si="0"/>
        <v>-0.11961722488038262</v>
      </c>
      <c r="HF17" s="376">
        <v>4.7105263157894735</v>
      </c>
    </row>
    <row r="18" spans="2:214" ht="16.5" thickBot="1">
      <c r="B18" s="173">
        <v>11</v>
      </c>
      <c r="C18" s="442" t="s">
        <v>28</v>
      </c>
      <c r="D18" s="8">
        <v>0</v>
      </c>
      <c r="E18" s="9">
        <v>3</v>
      </c>
      <c r="F18" s="9">
        <v>0</v>
      </c>
      <c r="G18" s="11">
        <v>0</v>
      </c>
      <c r="H18" s="33"/>
      <c r="I18" s="8">
        <v>3</v>
      </c>
      <c r="J18" s="9">
        <v>12</v>
      </c>
      <c r="K18" s="11">
        <v>4</v>
      </c>
      <c r="N18" s="39">
        <v>11</v>
      </c>
      <c r="O18" s="39" t="s">
        <v>43</v>
      </c>
      <c r="P18" s="114">
        <v>19</v>
      </c>
      <c r="Q18" s="9">
        <v>13</v>
      </c>
      <c r="R18" s="9">
        <v>13</v>
      </c>
      <c r="S18" s="37">
        <v>2</v>
      </c>
      <c r="T18" s="39"/>
      <c r="U18" s="39">
        <v>47</v>
      </c>
      <c r="V18" s="46">
        <v>190</v>
      </c>
      <c r="W18" s="46">
        <v>4.042553191489362</v>
      </c>
      <c r="X18" s="37">
        <v>11</v>
      </c>
      <c r="Y18" s="7" t="s">
        <v>26</v>
      </c>
      <c r="Z18" s="33">
        <v>22</v>
      </c>
      <c r="AA18" s="39">
        <v>16</v>
      </c>
      <c r="AB18" s="33">
        <v>7</v>
      </c>
      <c r="AC18" s="39">
        <v>1</v>
      </c>
      <c r="AD18" s="33">
        <v>46</v>
      </c>
      <c r="AE18" s="39">
        <v>197</v>
      </c>
      <c r="AF18" s="253">
        <v>4.282608695652174</v>
      </c>
      <c r="AG18" s="39">
        <v>0</v>
      </c>
      <c r="AH18" s="33">
        <v>0.1</v>
      </c>
      <c r="AI18" s="244">
        <v>4.182608695652174</v>
      </c>
      <c r="AJ18" s="46">
        <v>11</v>
      </c>
      <c r="AK18" s="39" t="s">
        <v>47</v>
      </c>
      <c r="AL18" s="33">
        <v>21</v>
      </c>
      <c r="AM18" s="39">
        <v>15</v>
      </c>
      <c r="AN18" s="33">
        <v>15</v>
      </c>
      <c r="AO18" s="39">
        <v>5</v>
      </c>
      <c r="AP18" s="33">
        <v>56</v>
      </c>
      <c r="AQ18" s="39">
        <v>220</v>
      </c>
      <c r="AR18" s="33">
        <v>3.9285714285714284</v>
      </c>
      <c r="AS18" s="39">
        <v>0.1</v>
      </c>
      <c r="AT18" s="33">
        <v>0.2</v>
      </c>
      <c r="AU18" s="249">
        <v>3.8285714285714283</v>
      </c>
      <c r="BF18" s="46">
        <v>11</v>
      </c>
      <c r="BG18" s="39" t="s">
        <v>42</v>
      </c>
      <c r="BH18" s="9">
        <v>24</v>
      </c>
      <c r="BI18" s="9">
        <v>24</v>
      </c>
      <c r="BJ18" s="9">
        <v>7</v>
      </c>
      <c r="BK18" s="9">
        <v>1</v>
      </c>
      <c r="BL18" s="37">
        <v>56</v>
      </c>
      <c r="BM18" s="46">
        <v>239</v>
      </c>
      <c r="BN18" s="235">
        <v>4.267857142857143</v>
      </c>
      <c r="BO18" s="60"/>
      <c r="BQ18" s="46">
        <v>11</v>
      </c>
      <c r="BR18" s="39" t="s">
        <v>45</v>
      </c>
      <c r="BS18" s="9">
        <v>34</v>
      </c>
      <c r="BT18" s="9">
        <v>39</v>
      </c>
      <c r="BU18" s="9">
        <v>15</v>
      </c>
      <c r="BV18" s="37">
        <v>5</v>
      </c>
      <c r="BW18" s="39">
        <v>93</v>
      </c>
      <c r="BX18" s="46">
        <v>381</v>
      </c>
      <c r="BY18" s="235">
        <v>4.096774193548387</v>
      </c>
      <c r="CA18" s="46">
        <v>11</v>
      </c>
      <c r="CB18" s="39" t="s">
        <v>24</v>
      </c>
      <c r="CC18" s="9">
        <v>29</v>
      </c>
      <c r="CD18" s="9">
        <v>41</v>
      </c>
      <c r="CE18" s="9">
        <v>21</v>
      </c>
      <c r="CF18" s="37">
        <v>5</v>
      </c>
      <c r="CG18" s="39">
        <v>96</v>
      </c>
      <c r="CH18" s="46">
        <v>382</v>
      </c>
      <c r="CI18" s="244">
        <v>3.9791666666666665</v>
      </c>
      <c r="CJ18" s="271">
        <v>0.7</v>
      </c>
      <c r="CK18" s="272">
        <v>1</v>
      </c>
      <c r="CL18" s="273">
        <v>3.6791666666666663</v>
      </c>
      <c r="CN18" s="46">
        <v>11</v>
      </c>
      <c r="CO18" s="39" t="s">
        <v>45</v>
      </c>
      <c r="CP18" s="9">
        <v>3</v>
      </c>
      <c r="CQ18" s="9">
        <v>4</v>
      </c>
      <c r="CR18" s="9">
        <v>2</v>
      </c>
      <c r="CS18" s="37">
        <v>4</v>
      </c>
      <c r="CT18" s="39">
        <v>13</v>
      </c>
      <c r="CU18" s="46">
        <v>45</v>
      </c>
      <c r="CV18" s="289">
        <v>3.4615384615384617</v>
      </c>
      <c r="CW18" s="271">
        <v>1.6</v>
      </c>
      <c r="CX18" s="272">
        <v>1.5</v>
      </c>
      <c r="CY18" s="273">
        <v>3.5615384615384613</v>
      </c>
      <c r="DD18" s="46">
        <v>11</v>
      </c>
      <c r="DE18" s="99" t="s">
        <v>44</v>
      </c>
      <c r="DF18" s="9">
        <v>15</v>
      </c>
      <c r="DG18" s="9">
        <v>10</v>
      </c>
      <c r="DH18" s="9">
        <v>7</v>
      </c>
      <c r="DI18" s="37">
        <v>6</v>
      </c>
      <c r="DJ18" s="39">
        <v>38</v>
      </c>
      <c r="DK18" s="46">
        <v>148</v>
      </c>
      <c r="DL18" s="235">
        <v>3.8947368421052633</v>
      </c>
      <c r="DN18" s="46">
        <v>11</v>
      </c>
      <c r="DO18" s="39" t="s">
        <v>19</v>
      </c>
      <c r="DP18" s="9">
        <v>8</v>
      </c>
      <c r="DQ18" s="9">
        <v>8</v>
      </c>
      <c r="DR18" s="9">
        <v>9</v>
      </c>
      <c r="DS18" s="37">
        <v>5</v>
      </c>
      <c r="DT18" s="39">
        <v>30</v>
      </c>
      <c r="DU18" s="46">
        <v>109</v>
      </c>
      <c r="DV18" s="328">
        <v>3.6333333333333333</v>
      </c>
      <c r="DW18" s="271">
        <v>1</v>
      </c>
      <c r="DX18" s="272">
        <v>0.1</v>
      </c>
      <c r="DY18" s="273">
        <v>4.533333333333333</v>
      </c>
      <c r="EA18" s="135">
        <v>11</v>
      </c>
      <c r="EB18" s="99" t="s">
        <v>45</v>
      </c>
      <c r="EC18" s="303">
        <v>9</v>
      </c>
      <c r="ED18" s="304">
        <v>11</v>
      </c>
      <c r="EE18" s="304">
        <v>8</v>
      </c>
      <c r="EF18" s="304">
        <v>14</v>
      </c>
      <c r="EG18" s="305">
        <v>42</v>
      </c>
      <c r="EH18" s="306">
        <v>141</v>
      </c>
      <c r="EI18" s="318">
        <v>3.357142857142857</v>
      </c>
      <c r="EJ18" s="318">
        <v>3.4545454545454546</v>
      </c>
      <c r="EK18" s="325">
        <v>-0.1212121212121211</v>
      </c>
      <c r="EM18" s="135">
        <v>11</v>
      </c>
      <c r="EN18" s="99" t="s">
        <v>22</v>
      </c>
      <c r="EO18" s="303">
        <v>11</v>
      </c>
      <c r="EP18" s="304">
        <v>14</v>
      </c>
      <c r="EQ18" s="304">
        <v>7</v>
      </c>
      <c r="ER18" s="304">
        <v>4</v>
      </c>
      <c r="ES18" s="305">
        <v>36</v>
      </c>
      <c r="ET18" s="306">
        <v>140</v>
      </c>
      <c r="EU18" s="307">
        <v>3.888888888888889</v>
      </c>
      <c r="EX18" s="135">
        <v>11</v>
      </c>
      <c r="EY18" s="99" t="s">
        <v>45</v>
      </c>
      <c r="EZ18" s="66">
        <v>23</v>
      </c>
      <c r="FA18" s="170">
        <v>20</v>
      </c>
      <c r="FB18" s="170">
        <v>11</v>
      </c>
      <c r="FC18" s="170">
        <v>21</v>
      </c>
      <c r="FD18" s="173">
        <v>75</v>
      </c>
      <c r="FE18" s="168">
        <v>270</v>
      </c>
      <c r="FF18" s="264">
        <v>3.6</v>
      </c>
      <c r="FG18" s="355">
        <v>-0.2878558830939788</v>
      </c>
      <c r="FH18" s="359">
        <v>12</v>
      </c>
      <c r="FI18" s="355"/>
      <c r="FM18" s="135">
        <v>11</v>
      </c>
      <c r="FN18" s="353" t="s">
        <v>45</v>
      </c>
      <c r="FO18" s="66">
        <v>23</v>
      </c>
      <c r="FP18" s="170">
        <v>20</v>
      </c>
      <c r="FQ18" s="170">
        <v>11</v>
      </c>
      <c r="FR18" s="170">
        <v>21</v>
      </c>
      <c r="FS18" s="305">
        <v>75</v>
      </c>
      <c r="FT18" s="306">
        <v>270</v>
      </c>
      <c r="FU18" s="325">
        <v>3.6</v>
      </c>
      <c r="FX18" s="135">
        <v>11</v>
      </c>
      <c r="FY18" s="353" t="s">
        <v>49</v>
      </c>
      <c r="FZ18" s="66">
        <v>26</v>
      </c>
      <c r="GA18" s="170">
        <v>28</v>
      </c>
      <c r="GB18" s="170">
        <v>16</v>
      </c>
      <c r="GC18" s="170">
        <v>17</v>
      </c>
      <c r="GD18" s="305">
        <v>87</v>
      </c>
      <c r="GE18" s="306">
        <v>324</v>
      </c>
      <c r="GF18" s="366">
        <v>3.7241379310344827</v>
      </c>
      <c r="GG18" s="367">
        <v>1</v>
      </c>
      <c r="GH18" s="367">
        <v>0.3</v>
      </c>
      <c r="GI18" s="372">
        <v>4.424137931034482</v>
      </c>
      <c r="GL18" s="100">
        <v>11</v>
      </c>
      <c r="GM18" s="99" t="s">
        <v>45</v>
      </c>
      <c r="GN18" s="35">
        <v>1</v>
      </c>
      <c r="GO18" s="170">
        <v>3</v>
      </c>
      <c r="GP18" s="170">
        <v>5</v>
      </c>
      <c r="GQ18" s="388">
        <v>2</v>
      </c>
      <c r="GR18" s="305">
        <v>11</v>
      </c>
      <c r="GS18" s="386">
        <v>36</v>
      </c>
      <c r="GT18" s="383">
        <v>3.272727272727273</v>
      </c>
      <c r="GU18" s="375"/>
      <c r="GV18" s="100">
        <v>11</v>
      </c>
      <c r="GW18" s="99" t="s">
        <v>26</v>
      </c>
      <c r="GX18" s="35">
        <v>2</v>
      </c>
      <c r="GY18" s="170">
        <v>4</v>
      </c>
      <c r="GZ18" s="170">
        <v>4</v>
      </c>
      <c r="HA18" s="388">
        <v>2</v>
      </c>
      <c r="HB18" s="305">
        <v>12</v>
      </c>
      <c r="HC18" s="386">
        <v>42</v>
      </c>
      <c r="HD18" s="393">
        <v>3.5</v>
      </c>
      <c r="HE18" s="381">
        <f t="shared" si="0"/>
        <v>-0.1507936507936507</v>
      </c>
      <c r="HF18" s="376">
        <v>3.6507936507936507</v>
      </c>
    </row>
    <row r="19" spans="2:214" ht="16.5" thickBot="1">
      <c r="B19" s="173">
        <v>12</v>
      </c>
      <c r="C19" s="442" t="s">
        <v>42</v>
      </c>
      <c r="D19" s="8">
        <v>3</v>
      </c>
      <c r="E19" s="9">
        <v>9</v>
      </c>
      <c r="F19" s="9">
        <v>4</v>
      </c>
      <c r="G19" s="11">
        <v>0</v>
      </c>
      <c r="H19" s="33"/>
      <c r="I19" s="8">
        <v>16</v>
      </c>
      <c r="J19" s="9">
        <v>63</v>
      </c>
      <c r="K19" s="11">
        <v>3.9375</v>
      </c>
      <c r="N19" s="39">
        <v>12</v>
      </c>
      <c r="O19" s="39" t="s">
        <v>30</v>
      </c>
      <c r="P19" s="114">
        <v>11</v>
      </c>
      <c r="Q19" s="9">
        <v>19</v>
      </c>
      <c r="R19" s="9">
        <v>4</v>
      </c>
      <c r="S19" s="37">
        <v>3</v>
      </c>
      <c r="T19" s="39"/>
      <c r="U19" s="39">
        <v>37</v>
      </c>
      <c r="V19" s="46">
        <v>149</v>
      </c>
      <c r="W19" s="46">
        <v>4.027027027027027</v>
      </c>
      <c r="X19" s="37">
        <v>12</v>
      </c>
      <c r="Y19" s="7" t="s">
        <v>45</v>
      </c>
      <c r="Z19" s="33">
        <v>7</v>
      </c>
      <c r="AA19" s="39">
        <v>18</v>
      </c>
      <c r="AB19" s="33">
        <v>8</v>
      </c>
      <c r="AC19" s="39">
        <v>2</v>
      </c>
      <c r="AD19" s="33">
        <v>35</v>
      </c>
      <c r="AE19" s="39">
        <v>135</v>
      </c>
      <c r="AF19" s="253">
        <v>3.857142857142857</v>
      </c>
      <c r="AG19" s="39">
        <v>0.3</v>
      </c>
      <c r="AH19" s="33">
        <v>0.3</v>
      </c>
      <c r="AI19" s="244">
        <v>3.8571428571428577</v>
      </c>
      <c r="AJ19" s="46">
        <v>12</v>
      </c>
      <c r="AK19" s="39" t="s">
        <v>24</v>
      </c>
      <c r="AL19" s="33">
        <v>16</v>
      </c>
      <c r="AM19" s="39">
        <v>24</v>
      </c>
      <c r="AN19" s="33">
        <v>9</v>
      </c>
      <c r="AO19" s="39">
        <v>4</v>
      </c>
      <c r="AP19" s="33">
        <v>53</v>
      </c>
      <c r="AQ19" s="39">
        <v>211</v>
      </c>
      <c r="AR19" s="33">
        <v>3.981132075471698</v>
      </c>
      <c r="AS19" s="39">
        <v>0.4</v>
      </c>
      <c r="AT19" s="33">
        <v>0.6</v>
      </c>
      <c r="AU19" s="249">
        <v>3.781132075471698</v>
      </c>
      <c r="BF19" s="46">
        <v>12</v>
      </c>
      <c r="BG19" s="39" t="s">
        <v>43</v>
      </c>
      <c r="BH19" s="9">
        <v>37</v>
      </c>
      <c r="BI19" s="9">
        <v>23</v>
      </c>
      <c r="BJ19" s="9">
        <v>12</v>
      </c>
      <c r="BK19" s="9">
        <v>3</v>
      </c>
      <c r="BL19" s="37">
        <v>75</v>
      </c>
      <c r="BM19" s="46">
        <v>319</v>
      </c>
      <c r="BN19" s="235">
        <v>4.253333333333333</v>
      </c>
      <c r="BO19" s="60"/>
      <c r="BQ19" s="46">
        <v>12</v>
      </c>
      <c r="BR19" s="39" t="s">
        <v>24</v>
      </c>
      <c r="BS19" s="9">
        <v>29</v>
      </c>
      <c r="BT19" s="9">
        <v>41</v>
      </c>
      <c r="BU19" s="9">
        <v>21</v>
      </c>
      <c r="BV19" s="37">
        <v>5</v>
      </c>
      <c r="BW19" s="39">
        <v>96</v>
      </c>
      <c r="BX19" s="46">
        <v>382</v>
      </c>
      <c r="BY19" s="235">
        <v>3.9791666666666665</v>
      </c>
      <c r="CA19" s="46">
        <v>12</v>
      </c>
      <c r="CB19" s="39" t="s">
        <v>45</v>
      </c>
      <c r="CC19" s="9">
        <v>34</v>
      </c>
      <c r="CD19" s="9">
        <v>39</v>
      </c>
      <c r="CE19" s="9">
        <v>15</v>
      </c>
      <c r="CF19" s="37">
        <v>5</v>
      </c>
      <c r="CG19" s="39">
        <v>93</v>
      </c>
      <c r="CH19" s="46">
        <v>381</v>
      </c>
      <c r="CI19" s="244">
        <v>4.096774193548387</v>
      </c>
      <c r="CJ19" s="271">
        <v>1</v>
      </c>
      <c r="CK19" s="272">
        <v>1.6</v>
      </c>
      <c r="CL19" s="273">
        <v>3.496774193548387</v>
      </c>
      <c r="CN19" s="46">
        <v>12</v>
      </c>
      <c r="CO19" s="39" t="s">
        <v>24</v>
      </c>
      <c r="CP19" s="9">
        <v>1</v>
      </c>
      <c r="CQ19" s="9">
        <v>7</v>
      </c>
      <c r="CR19" s="9">
        <v>3</v>
      </c>
      <c r="CS19" s="37">
        <v>1</v>
      </c>
      <c r="CT19" s="39">
        <v>12</v>
      </c>
      <c r="CU19" s="46">
        <v>44</v>
      </c>
      <c r="CV19" s="289">
        <v>3.6666666666666665</v>
      </c>
      <c r="CW19" s="271">
        <v>1.9</v>
      </c>
      <c r="CX19" s="272">
        <v>1.8</v>
      </c>
      <c r="CY19" s="273">
        <v>3.7666666666666666</v>
      </c>
      <c r="DD19" s="46">
        <v>12</v>
      </c>
      <c r="DE19" s="99" t="s">
        <v>30</v>
      </c>
      <c r="DF19" s="9">
        <v>9</v>
      </c>
      <c r="DG19" s="9">
        <v>12</v>
      </c>
      <c r="DH19" s="9">
        <v>6</v>
      </c>
      <c r="DI19" s="37">
        <v>4</v>
      </c>
      <c r="DJ19" s="39">
        <v>31</v>
      </c>
      <c r="DK19" s="46">
        <v>119</v>
      </c>
      <c r="DL19" s="235">
        <v>3.838709677419355</v>
      </c>
      <c r="DN19" s="46">
        <v>12</v>
      </c>
      <c r="DO19" s="39" t="s">
        <v>21</v>
      </c>
      <c r="DP19" s="9">
        <v>10</v>
      </c>
      <c r="DQ19" s="9">
        <v>12</v>
      </c>
      <c r="DR19" s="9">
        <v>4</v>
      </c>
      <c r="DS19" s="37">
        <v>7</v>
      </c>
      <c r="DT19" s="39">
        <v>33</v>
      </c>
      <c r="DU19" s="46">
        <v>124</v>
      </c>
      <c r="DV19" s="328">
        <v>3.757575757575758</v>
      </c>
      <c r="DW19" s="271">
        <v>0.7</v>
      </c>
      <c r="DX19" s="272">
        <v>0</v>
      </c>
      <c r="DY19" s="273">
        <v>4.457575757575758</v>
      </c>
      <c r="EA19" s="136">
        <v>12</v>
      </c>
      <c r="EB19" s="99" t="s">
        <v>24</v>
      </c>
      <c r="EC19" s="303">
        <v>2</v>
      </c>
      <c r="ED19" s="304">
        <v>12</v>
      </c>
      <c r="EE19" s="304">
        <v>12</v>
      </c>
      <c r="EF19" s="304">
        <v>5</v>
      </c>
      <c r="EG19" s="305">
        <v>31</v>
      </c>
      <c r="EH19" s="306">
        <v>104</v>
      </c>
      <c r="EI19" s="318">
        <v>3.3548387096774195</v>
      </c>
      <c r="EJ19" s="318">
        <v>3.888888888888889</v>
      </c>
      <c r="EK19" s="325">
        <v>-0.13131313131313105</v>
      </c>
      <c r="EM19" s="136">
        <v>12</v>
      </c>
      <c r="EN19" s="99" t="s">
        <v>20</v>
      </c>
      <c r="EO19" s="303">
        <v>6</v>
      </c>
      <c r="EP19" s="304">
        <v>16</v>
      </c>
      <c r="EQ19" s="304">
        <v>4</v>
      </c>
      <c r="ER19" s="304">
        <v>3</v>
      </c>
      <c r="ES19" s="305">
        <v>29</v>
      </c>
      <c r="ET19" s="306">
        <v>112</v>
      </c>
      <c r="EU19" s="307">
        <v>3.8620689655172415</v>
      </c>
      <c r="EX19" s="136">
        <v>12</v>
      </c>
      <c r="EY19" s="99" t="s">
        <v>24</v>
      </c>
      <c r="EZ19" s="66">
        <v>7</v>
      </c>
      <c r="FA19" s="170">
        <v>25</v>
      </c>
      <c r="FB19" s="170">
        <v>17</v>
      </c>
      <c r="FC19" s="170">
        <v>7</v>
      </c>
      <c r="FD19" s="173">
        <v>56</v>
      </c>
      <c r="FE19" s="168">
        <v>200</v>
      </c>
      <c r="FF19" s="264">
        <v>3.5714285714285716</v>
      </c>
      <c r="FG19" s="355">
        <v>-0.28912655971479495</v>
      </c>
      <c r="FH19" s="358">
        <v>13</v>
      </c>
      <c r="FI19" s="355"/>
      <c r="FM19" s="136">
        <v>12</v>
      </c>
      <c r="FN19" s="353" t="s">
        <v>24</v>
      </c>
      <c r="FO19" s="66">
        <v>7</v>
      </c>
      <c r="FP19" s="170">
        <v>25</v>
      </c>
      <c r="FQ19" s="170">
        <v>17</v>
      </c>
      <c r="FR19" s="170">
        <v>7</v>
      </c>
      <c r="FS19" s="305">
        <v>56</v>
      </c>
      <c r="FT19" s="306">
        <v>200</v>
      </c>
      <c r="FU19" s="325">
        <v>3.5714285714285716</v>
      </c>
      <c r="FX19" s="136">
        <v>12</v>
      </c>
      <c r="FY19" s="353" t="s">
        <v>19</v>
      </c>
      <c r="FZ19" s="66">
        <v>17</v>
      </c>
      <c r="GA19" s="170">
        <v>21</v>
      </c>
      <c r="GB19" s="170">
        <v>16</v>
      </c>
      <c r="GC19" s="170">
        <v>9</v>
      </c>
      <c r="GD19" s="305">
        <v>63</v>
      </c>
      <c r="GE19" s="306">
        <v>235</v>
      </c>
      <c r="GF19" s="366">
        <v>3.7301587301587302</v>
      </c>
      <c r="GG19" s="367">
        <v>1.2</v>
      </c>
      <c r="GH19" s="367">
        <v>0.6</v>
      </c>
      <c r="GI19" s="372">
        <v>4.330158730158731</v>
      </c>
      <c r="GL19" s="98">
        <v>12</v>
      </c>
      <c r="GM19" s="99" t="s">
        <v>24</v>
      </c>
      <c r="GN19" s="35">
        <v>0</v>
      </c>
      <c r="GO19" s="170">
        <v>4</v>
      </c>
      <c r="GP19" s="170">
        <v>8</v>
      </c>
      <c r="GQ19" s="388">
        <v>0</v>
      </c>
      <c r="GR19" s="305">
        <v>12</v>
      </c>
      <c r="GS19" s="386">
        <v>40</v>
      </c>
      <c r="GT19" s="383">
        <v>3.3333333333333335</v>
      </c>
      <c r="GU19" s="375"/>
      <c r="GV19" s="98">
        <v>12</v>
      </c>
      <c r="GW19" s="99" t="s">
        <v>44</v>
      </c>
      <c r="GX19" s="35">
        <v>2</v>
      </c>
      <c r="GY19" s="170">
        <v>6</v>
      </c>
      <c r="GZ19" s="170">
        <v>5</v>
      </c>
      <c r="HA19" s="388">
        <v>1</v>
      </c>
      <c r="HB19" s="305">
        <v>14</v>
      </c>
      <c r="HC19" s="386">
        <v>51</v>
      </c>
      <c r="HD19" s="393">
        <v>3.642857142857143</v>
      </c>
      <c r="HE19" s="381">
        <f t="shared" si="0"/>
        <v>-0.17641996557659212</v>
      </c>
      <c r="HF19" s="376">
        <v>3.819277108433735</v>
      </c>
    </row>
    <row r="20" spans="2:214" ht="16.5" thickBot="1">
      <c r="B20" s="173">
        <v>13</v>
      </c>
      <c r="C20" s="442" t="s">
        <v>26</v>
      </c>
      <c r="D20" s="8">
        <v>7</v>
      </c>
      <c r="E20" s="9">
        <v>6</v>
      </c>
      <c r="F20" s="9">
        <v>7</v>
      </c>
      <c r="G20" s="11">
        <v>1</v>
      </c>
      <c r="H20" s="33"/>
      <c r="I20" s="8">
        <v>21</v>
      </c>
      <c r="J20" s="9">
        <v>82</v>
      </c>
      <c r="K20" s="11">
        <v>3.9047619047619047</v>
      </c>
      <c r="N20" s="39">
        <v>13</v>
      </c>
      <c r="O20" s="39" t="s">
        <v>42</v>
      </c>
      <c r="P20" s="114">
        <v>13</v>
      </c>
      <c r="Q20" s="9">
        <v>19</v>
      </c>
      <c r="R20" s="9">
        <v>7</v>
      </c>
      <c r="S20" s="37">
        <v>3</v>
      </c>
      <c r="T20" s="39"/>
      <c r="U20" s="39">
        <v>42</v>
      </c>
      <c r="V20" s="46">
        <v>168</v>
      </c>
      <c r="W20" s="46">
        <v>4</v>
      </c>
      <c r="X20" s="37">
        <v>13</v>
      </c>
      <c r="Y20" s="7" t="s">
        <v>47</v>
      </c>
      <c r="Z20" s="33">
        <v>10</v>
      </c>
      <c r="AA20" s="39">
        <v>11</v>
      </c>
      <c r="AB20" s="33">
        <v>9</v>
      </c>
      <c r="AC20" s="39">
        <v>5</v>
      </c>
      <c r="AD20" s="33">
        <v>35</v>
      </c>
      <c r="AE20" s="39">
        <v>131</v>
      </c>
      <c r="AF20" s="253">
        <v>3.742857142857143</v>
      </c>
      <c r="AG20" s="39">
        <v>0.1</v>
      </c>
      <c r="AH20" s="33">
        <v>0</v>
      </c>
      <c r="AI20" s="244">
        <v>3.842857142857143</v>
      </c>
      <c r="AJ20" s="46">
        <v>13</v>
      </c>
      <c r="AK20" s="39" t="s">
        <v>20</v>
      </c>
      <c r="AL20" s="33">
        <v>14</v>
      </c>
      <c r="AM20" s="39">
        <v>11</v>
      </c>
      <c r="AN20" s="33">
        <v>3</v>
      </c>
      <c r="AO20" s="39">
        <v>0</v>
      </c>
      <c r="AP20" s="33">
        <v>28</v>
      </c>
      <c r="AQ20" s="39">
        <v>123</v>
      </c>
      <c r="AR20" s="33">
        <v>4.392857142857143</v>
      </c>
      <c r="AS20" s="39">
        <v>0.9</v>
      </c>
      <c r="AT20" s="33">
        <v>1.6</v>
      </c>
      <c r="AU20" s="249">
        <v>3.6928571428571435</v>
      </c>
      <c r="BF20" s="46">
        <v>13</v>
      </c>
      <c r="BG20" s="39" t="s">
        <v>49</v>
      </c>
      <c r="BH20" s="9">
        <v>32</v>
      </c>
      <c r="BI20" s="9">
        <v>32</v>
      </c>
      <c r="BJ20" s="9">
        <v>8</v>
      </c>
      <c r="BK20" s="9">
        <v>4</v>
      </c>
      <c r="BL20" s="37">
        <v>76</v>
      </c>
      <c r="BM20" s="46">
        <v>320</v>
      </c>
      <c r="BN20" s="235">
        <v>4.2105263157894735</v>
      </c>
      <c r="BO20" s="60"/>
      <c r="BQ20" s="46">
        <v>13</v>
      </c>
      <c r="BR20" s="39" t="s">
        <v>25</v>
      </c>
      <c r="BS20" s="9">
        <v>36</v>
      </c>
      <c r="BT20" s="9">
        <v>39</v>
      </c>
      <c r="BU20" s="9">
        <v>20</v>
      </c>
      <c r="BV20" s="37">
        <v>6</v>
      </c>
      <c r="BW20" s="39">
        <v>101</v>
      </c>
      <c r="BX20" s="46">
        <v>408</v>
      </c>
      <c r="BY20" s="235">
        <v>4.03960396039604</v>
      </c>
      <c r="CA20" s="46">
        <v>13</v>
      </c>
      <c r="CB20" s="39" t="s">
        <v>19</v>
      </c>
      <c r="CC20" s="9">
        <v>9</v>
      </c>
      <c r="CD20" s="9">
        <v>24</v>
      </c>
      <c r="CE20" s="9">
        <v>7</v>
      </c>
      <c r="CF20" s="37">
        <v>2</v>
      </c>
      <c r="CG20" s="39">
        <v>42</v>
      </c>
      <c r="CH20" s="46">
        <v>166</v>
      </c>
      <c r="CI20" s="244">
        <v>3.9523809523809526</v>
      </c>
      <c r="CJ20" s="271">
        <v>0</v>
      </c>
      <c r="CK20" s="272">
        <v>0.6</v>
      </c>
      <c r="CL20" s="273">
        <v>3.3523809523809525</v>
      </c>
      <c r="CN20" s="46">
        <v>13</v>
      </c>
      <c r="CO20" s="39" t="s">
        <v>25</v>
      </c>
      <c r="CP20" s="9">
        <v>4</v>
      </c>
      <c r="CQ20" s="9">
        <v>4</v>
      </c>
      <c r="CR20" s="9">
        <v>1</v>
      </c>
      <c r="CS20" s="37">
        <v>0</v>
      </c>
      <c r="CT20" s="39">
        <v>9</v>
      </c>
      <c r="CU20" s="46">
        <v>39</v>
      </c>
      <c r="CV20" s="289">
        <v>4.333333333333333</v>
      </c>
      <c r="CW20" s="271">
        <v>3.1</v>
      </c>
      <c r="CX20" s="272">
        <v>0.3</v>
      </c>
      <c r="CY20" s="273">
        <v>7.133333333333334</v>
      </c>
      <c r="DD20" s="46">
        <v>13</v>
      </c>
      <c r="DE20" s="99" t="s">
        <v>20</v>
      </c>
      <c r="DF20" s="9">
        <v>5</v>
      </c>
      <c r="DG20" s="9">
        <v>13</v>
      </c>
      <c r="DH20" s="9">
        <v>3</v>
      </c>
      <c r="DI20" s="37">
        <v>3</v>
      </c>
      <c r="DJ20" s="39">
        <v>24</v>
      </c>
      <c r="DK20" s="46">
        <v>92</v>
      </c>
      <c r="DL20" s="235">
        <v>3.8333333333333335</v>
      </c>
      <c r="DN20" s="46">
        <v>13</v>
      </c>
      <c r="DO20" s="39" t="s">
        <v>49</v>
      </c>
      <c r="DP20" s="9">
        <v>13</v>
      </c>
      <c r="DQ20" s="9">
        <v>15</v>
      </c>
      <c r="DR20" s="9">
        <v>6</v>
      </c>
      <c r="DS20" s="37">
        <v>10</v>
      </c>
      <c r="DT20" s="39">
        <v>44</v>
      </c>
      <c r="DU20" s="46">
        <v>163</v>
      </c>
      <c r="DV20" s="328">
        <v>3.7045454545454546</v>
      </c>
      <c r="DW20" s="271">
        <v>0.8</v>
      </c>
      <c r="DX20" s="272">
        <v>0.1</v>
      </c>
      <c r="DY20" s="273">
        <v>4.404545454545455</v>
      </c>
      <c r="EA20" s="135">
        <v>13</v>
      </c>
      <c r="EB20" s="99" t="s">
        <v>25</v>
      </c>
      <c r="EC20" s="303">
        <v>12</v>
      </c>
      <c r="ED20" s="304">
        <v>10</v>
      </c>
      <c r="EE20" s="304">
        <v>7</v>
      </c>
      <c r="EF20" s="304">
        <v>5</v>
      </c>
      <c r="EG20" s="305">
        <v>34</v>
      </c>
      <c r="EH20" s="306">
        <v>131</v>
      </c>
      <c r="EI20" s="318">
        <v>3.8529411764705883</v>
      </c>
      <c r="EJ20" s="318">
        <v>3.8666666666666667</v>
      </c>
      <c r="EK20" s="325">
        <v>-0.1621212121212121</v>
      </c>
      <c r="EM20" s="135">
        <v>13</v>
      </c>
      <c r="EN20" s="99" t="s">
        <v>25</v>
      </c>
      <c r="EO20" s="303">
        <v>12</v>
      </c>
      <c r="EP20" s="304">
        <v>10</v>
      </c>
      <c r="EQ20" s="304">
        <v>7</v>
      </c>
      <c r="ER20" s="304">
        <v>5</v>
      </c>
      <c r="ES20" s="305">
        <v>34</v>
      </c>
      <c r="ET20" s="306">
        <v>131</v>
      </c>
      <c r="EU20" s="307">
        <v>3.8529411764705883</v>
      </c>
      <c r="EX20" s="135">
        <v>13</v>
      </c>
      <c r="EY20" s="99" t="s">
        <v>25</v>
      </c>
      <c r="EZ20" s="66">
        <v>27</v>
      </c>
      <c r="FA20" s="170">
        <v>33</v>
      </c>
      <c r="FB20" s="170">
        <v>15</v>
      </c>
      <c r="FC20" s="170">
        <v>5</v>
      </c>
      <c r="FD20" s="173">
        <v>80</v>
      </c>
      <c r="FE20" s="168">
        <v>322</v>
      </c>
      <c r="FF20" s="264">
        <v>4.025</v>
      </c>
      <c r="FG20" s="355">
        <v>-0.3115174299384824</v>
      </c>
      <c r="FH20" s="358">
        <v>14</v>
      </c>
      <c r="FI20" s="355"/>
      <c r="FM20" s="135">
        <v>13</v>
      </c>
      <c r="FN20" s="353" t="s">
        <v>25</v>
      </c>
      <c r="FO20" s="66">
        <v>27</v>
      </c>
      <c r="FP20" s="170">
        <v>33</v>
      </c>
      <c r="FQ20" s="170">
        <v>15</v>
      </c>
      <c r="FR20" s="170">
        <v>5</v>
      </c>
      <c r="FS20" s="305">
        <v>80</v>
      </c>
      <c r="FT20" s="306">
        <v>322</v>
      </c>
      <c r="FU20" s="325">
        <v>4.025</v>
      </c>
      <c r="FX20" s="135">
        <v>13</v>
      </c>
      <c r="FY20" s="353" t="s">
        <v>31</v>
      </c>
      <c r="FZ20" s="66">
        <v>13</v>
      </c>
      <c r="GA20" s="170">
        <v>29</v>
      </c>
      <c r="GB20" s="170">
        <v>17</v>
      </c>
      <c r="GC20" s="170">
        <v>16</v>
      </c>
      <c r="GD20" s="305">
        <v>75</v>
      </c>
      <c r="GE20" s="306">
        <v>264</v>
      </c>
      <c r="GF20" s="366">
        <v>3.52</v>
      </c>
      <c r="GG20" s="367">
        <v>1.3</v>
      </c>
      <c r="GH20" s="367">
        <v>0.5</v>
      </c>
      <c r="GI20" s="372">
        <v>4.32</v>
      </c>
      <c r="GL20" s="98">
        <v>13</v>
      </c>
      <c r="GM20" s="99" t="s">
        <v>25</v>
      </c>
      <c r="GN20" s="35">
        <v>3</v>
      </c>
      <c r="GO20" s="170">
        <v>3</v>
      </c>
      <c r="GP20" s="170">
        <v>4</v>
      </c>
      <c r="GQ20" s="388">
        <v>3</v>
      </c>
      <c r="GR20" s="305">
        <v>13</v>
      </c>
      <c r="GS20" s="386">
        <v>45</v>
      </c>
      <c r="GT20" s="383">
        <v>3.4615384615384617</v>
      </c>
      <c r="GU20" s="375"/>
      <c r="GV20" s="98">
        <v>13</v>
      </c>
      <c r="GW20" s="99" t="s">
        <v>30</v>
      </c>
      <c r="GX20" s="35">
        <v>2</v>
      </c>
      <c r="GY20" s="170">
        <v>3</v>
      </c>
      <c r="GZ20" s="170">
        <v>4</v>
      </c>
      <c r="HA20" s="388">
        <v>0</v>
      </c>
      <c r="HB20" s="305">
        <v>9</v>
      </c>
      <c r="HC20" s="386">
        <v>34</v>
      </c>
      <c r="HD20" s="393">
        <v>3.7777777777777777</v>
      </c>
      <c r="HE20" s="381">
        <f t="shared" si="0"/>
        <v>-0.19191919191919204</v>
      </c>
      <c r="HF20" s="376">
        <v>3.9696969696969697</v>
      </c>
    </row>
    <row r="21" spans="2:214" ht="16.5" thickBot="1">
      <c r="B21" s="173">
        <v>14</v>
      </c>
      <c r="C21" s="442" t="s">
        <v>33</v>
      </c>
      <c r="D21" s="8">
        <v>2</v>
      </c>
      <c r="E21" s="9">
        <v>8</v>
      </c>
      <c r="F21" s="9">
        <v>2</v>
      </c>
      <c r="G21" s="11">
        <v>1</v>
      </c>
      <c r="H21" s="33"/>
      <c r="I21" s="8">
        <v>13</v>
      </c>
      <c r="J21" s="9">
        <v>50</v>
      </c>
      <c r="K21" s="11">
        <v>3.8461538461538463</v>
      </c>
      <c r="N21" s="39">
        <v>14</v>
      </c>
      <c r="O21" s="39" t="s">
        <v>28</v>
      </c>
      <c r="P21" s="114">
        <v>0</v>
      </c>
      <c r="Q21" s="9">
        <v>3</v>
      </c>
      <c r="R21" s="9">
        <v>0</v>
      </c>
      <c r="S21" s="37">
        <v>0</v>
      </c>
      <c r="T21" s="39"/>
      <c r="U21" s="39">
        <v>3</v>
      </c>
      <c r="V21" s="46">
        <v>12</v>
      </c>
      <c r="W21" s="46">
        <v>4</v>
      </c>
      <c r="X21" s="37">
        <v>14</v>
      </c>
      <c r="Y21" s="7" t="s">
        <v>42</v>
      </c>
      <c r="Z21" s="33">
        <v>15</v>
      </c>
      <c r="AA21" s="39">
        <v>19</v>
      </c>
      <c r="AB21" s="33">
        <v>4</v>
      </c>
      <c r="AC21" s="39">
        <v>1</v>
      </c>
      <c r="AD21" s="33">
        <v>39</v>
      </c>
      <c r="AE21" s="39">
        <v>165</v>
      </c>
      <c r="AF21" s="253">
        <v>4.230769230769231</v>
      </c>
      <c r="AG21" s="39">
        <v>0.3</v>
      </c>
      <c r="AH21" s="33">
        <v>0.7</v>
      </c>
      <c r="AI21" s="244">
        <v>3.8307692307692305</v>
      </c>
      <c r="AJ21" s="46">
        <v>14</v>
      </c>
      <c r="AK21" s="39" t="s">
        <v>22</v>
      </c>
      <c r="AL21" s="33">
        <v>18</v>
      </c>
      <c r="AM21" s="39">
        <v>18</v>
      </c>
      <c r="AN21" s="33">
        <v>2</v>
      </c>
      <c r="AO21" s="39">
        <v>0</v>
      </c>
      <c r="AP21" s="33">
        <v>38</v>
      </c>
      <c r="AQ21" s="39">
        <v>168</v>
      </c>
      <c r="AR21" s="33">
        <v>4.421052631578948</v>
      </c>
      <c r="AS21" s="39">
        <v>0.3</v>
      </c>
      <c r="AT21" s="33">
        <v>1.3</v>
      </c>
      <c r="AU21" s="249">
        <v>3.421052631578948</v>
      </c>
      <c r="BF21" s="46">
        <v>14</v>
      </c>
      <c r="BG21" s="39" t="s">
        <v>44</v>
      </c>
      <c r="BH21" s="9">
        <v>31</v>
      </c>
      <c r="BI21" s="9">
        <v>36</v>
      </c>
      <c r="BJ21" s="9">
        <v>9</v>
      </c>
      <c r="BK21" s="9">
        <v>3</v>
      </c>
      <c r="BL21" s="37">
        <v>79</v>
      </c>
      <c r="BM21" s="46">
        <v>332</v>
      </c>
      <c r="BN21" s="235">
        <v>4.2025316455696204</v>
      </c>
      <c r="BO21" s="60"/>
      <c r="BQ21" s="46">
        <v>14</v>
      </c>
      <c r="BR21" s="39" t="s">
        <v>46</v>
      </c>
      <c r="BS21" s="9">
        <v>45</v>
      </c>
      <c r="BT21" s="9">
        <v>24</v>
      </c>
      <c r="BU21" s="9">
        <v>2</v>
      </c>
      <c r="BV21" s="37">
        <v>0</v>
      </c>
      <c r="BW21" s="39">
        <v>71</v>
      </c>
      <c r="BX21" s="46">
        <v>327</v>
      </c>
      <c r="BY21" s="235">
        <v>4.605633802816901</v>
      </c>
      <c r="CA21" s="46">
        <v>14</v>
      </c>
      <c r="CB21" s="39" t="s">
        <v>21</v>
      </c>
      <c r="CC21" s="9">
        <v>24</v>
      </c>
      <c r="CD21" s="9">
        <v>30</v>
      </c>
      <c r="CE21" s="9">
        <v>5</v>
      </c>
      <c r="CF21" s="37">
        <v>2</v>
      </c>
      <c r="CG21" s="39">
        <v>61</v>
      </c>
      <c r="CH21" s="46">
        <v>259</v>
      </c>
      <c r="CI21" s="244">
        <v>4.245901639344262</v>
      </c>
      <c r="CJ21" s="271">
        <v>0.4</v>
      </c>
      <c r="CK21" s="272">
        <v>1.6</v>
      </c>
      <c r="CL21" s="273">
        <v>3.045901639344262</v>
      </c>
      <c r="CN21" s="46">
        <v>14</v>
      </c>
      <c r="CO21" s="39" t="s">
        <v>46</v>
      </c>
      <c r="CP21" s="9">
        <v>13</v>
      </c>
      <c r="CQ21" s="9">
        <v>0</v>
      </c>
      <c r="CR21" s="9">
        <v>0</v>
      </c>
      <c r="CS21" s="37">
        <v>0</v>
      </c>
      <c r="CT21" s="39">
        <v>13</v>
      </c>
      <c r="CU21" s="46">
        <v>65</v>
      </c>
      <c r="CV21" s="289">
        <v>5</v>
      </c>
      <c r="CW21" s="271">
        <v>1.9</v>
      </c>
      <c r="CX21" s="272">
        <v>0.8</v>
      </c>
      <c r="CY21" s="273">
        <v>6.1</v>
      </c>
      <c r="DD21" s="46">
        <v>14</v>
      </c>
      <c r="DE21" s="99" t="s">
        <v>26</v>
      </c>
      <c r="DF21" s="9">
        <v>9</v>
      </c>
      <c r="DG21" s="9">
        <v>11</v>
      </c>
      <c r="DH21" s="9">
        <v>6</v>
      </c>
      <c r="DI21" s="37">
        <v>4</v>
      </c>
      <c r="DJ21" s="39">
        <v>30</v>
      </c>
      <c r="DK21" s="46">
        <v>115</v>
      </c>
      <c r="DL21" s="235">
        <v>3.8333333333333335</v>
      </c>
      <c r="DN21" s="46">
        <v>14</v>
      </c>
      <c r="DO21" s="39" t="s">
        <v>31</v>
      </c>
      <c r="DP21" s="9">
        <v>7</v>
      </c>
      <c r="DQ21" s="9">
        <v>14</v>
      </c>
      <c r="DR21" s="9">
        <v>11</v>
      </c>
      <c r="DS21" s="37">
        <v>8</v>
      </c>
      <c r="DT21" s="39">
        <v>40</v>
      </c>
      <c r="DU21" s="46">
        <v>140</v>
      </c>
      <c r="DV21" s="328">
        <v>3.5</v>
      </c>
      <c r="DW21" s="271">
        <v>1.1</v>
      </c>
      <c r="DX21" s="272">
        <v>0.2</v>
      </c>
      <c r="DY21" s="273">
        <v>4.4</v>
      </c>
      <c r="EA21" s="135">
        <v>14</v>
      </c>
      <c r="EB21" s="99" t="s">
        <v>46</v>
      </c>
      <c r="EC21" s="303">
        <v>27</v>
      </c>
      <c r="ED21" s="304">
        <v>7</v>
      </c>
      <c r="EE21" s="304">
        <v>1</v>
      </c>
      <c r="EF21" s="304">
        <v>0</v>
      </c>
      <c r="EG21" s="305">
        <v>35</v>
      </c>
      <c r="EH21" s="306">
        <v>166</v>
      </c>
      <c r="EI21" s="318">
        <v>4.742857142857143</v>
      </c>
      <c r="EJ21" s="318">
        <v>4.7368421052631575</v>
      </c>
      <c r="EK21" s="325">
        <v>-0.1623740201567747</v>
      </c>
      <c r="EM21" s="135">
        <v>14</v>
      </c>
      <c r="EN21" s="99" t="s">
        <v>26</v>
      </c>
      <c r="EO21" s="303">
        <v>10</v>
      </c>
      <c r="EP21" s="304">
        <v>11</v>
      </c>
      <c r="EQ21" s="304">
        <v>8</v>
      </c>
      <c r="ER21" s="304">
        <v>4</v>
      </c>
      <c r="ES21" s="305">
        <v>33</v>
      </c>
      <c r="ET21" s="306">
        <v>126</v>
      </c>
      <c r="EU21" s="307">
        <v>3.8181818181818183</v>
      </c>
      <c r="EX21" s="135">
        <v>14</v>
      </c>
      <c r="EY21" s="99" t="s">
        <v>46</v>
      </c>
      <c r="EZ21" s="66">
        <v>56</v>
      </c>
      <c r="FA21" s="170">
        <v>18</v>
      </c>
      <c r="FB21" s="170">
        <v>2</v>
      </c>
      <c r="FC21" s="170">
        <v>0</v>
      </c>
      <c r="FD21" s="173">
        <v>76</v>
      </c>
      <c r="FE21" s="168">
        <v>358</v>
      </c>
      <c r="FF21" s="264">
        <v>4.7105263157894735</v>
      </c>
      <c r="FG21" s="355">
        <v>-0.3475</v>
      </c>
      <c r="FH21" s="358">
        <v>15</v>
      </c>
      <c r="FI21" s="355"/>
      <c r="FM21" s="135">
        <v>14</v>
      </c>
      <c r="FN21" s="353" t="s">
        <v>46</v>
      </c>
      <c r="FO21" s="66">
        <v>56</v>
      </c>
      <c r="FP21" s="170">
        <v>18</v>
      </c>
      <c r="FQ21" s="170">
        <v>2</v>
      </c>
      <c r="FR21" s="170">
        <v>0</v>
      </c>
      <c r="FS21" s="305">
        <v>76</v>
      </c>
      <c r="FT21" s="306">
        <v>358</v>
      </c>
      <c r="FU21" s="325">
        <v>4.7105263157894735</v>
      </c>
      <c r="FX21" s="135">
        <v>14</v>
      </c>
      <c r="FY21" s="353" t="s">
        <v>22</v>
      </c>
      <c r="FZ21" s="66">
        <v>26</v>
      </c>
      <c r="GA21" s="170">
        <v>32</v>
      </c>
      <c r="GB21" s="170">
        <v>11</v>
      </c>
      <c r="GC21" s="170">
        <v>6</v>
      </c>
      <c r="GD21" s="305">
        <v>75</v>
      </c>
      <c r="GE21" s="306">
        <v>303</v>
      </c>
      <c r="GF21" s="366">
        <v>4.04</v>
      </c>
      <c r="GG21" s="367">
        <v>0.7</v>
      </c>
      <c r="GH21" s="367">
        <v>0.5</v>
      </c>
      <c r="GI21" s="372">
        <v>4.24</v>
      </c>
      <c r="GL21" s="98">
        <v>14</v>
      </c>
      <c r="GM21" s="99" t="s">
        <v>46</v>
      </c>
      <c r="GN21" s="35">
        <v>14</v>
      </c>
      <c r="GO21" s="170">
        <v>7</v>
      </c>
      <c r="GP21" s="170">
        <v>1</v>
      </c>
      <c r="GQ21" s="388">
        <v>0</v>
      </c>
      <c r="GR21" s="305">
        <v>22</v>
      </c>
      <c r="GS21" s="386">
        <v>101</v>
      </c>
      <c r="GT21" s="383">
        <v>4.590909090909091</v>
      </c>
      <c r="GU21" s="375"/>
      <c r="GV21" s="98">
        <v>14</v>
      </c>
      <c r="GW21" s="99" t="s">
        <v>47</v>
      </c>
      <c r="GX21" s="35">
        <v>3</v>
      </c>
      <c r="GY21" s="170">
        <v>2</v>
      </c>
      <c r="GZ21" s="170">
        <v>6</v>
      </c>
      <c r="HA21" s="388">
        <v>2</v>
      </c>
      <c r="HB21" s="305">
        <v>13</v>
      </c>
      <c r="HC21" s="386">
        <v>45</v>
      </c>
      <c r="HD21" s="393">
        <v>3.4615384615384617</v>
      </c>
      <c r="HE21" s="381">
        <f t="shared" si="0"/>
        <v>-0.2098901098901096</v>
      </c>
      <c r="HF21" s="376">
        <v>3.6714285714285713</v>
      </c>
    </row>
    <row r="22" spans="2:214" ht="16.5" thickBot="1">
      <c r="B22" s="173">
        <v>15</v>
      </c>
      <c r="C22" s="442" t="s">
        <v>45</v>
      </c>
      <c r="D22" s="8">
        <v>2</v>
      </c>
      <c r="E22" s="9">
        <v>7</v>
      </c>
      <c r="F22" s="9">
        <v>6</v>
      </c>
      <c r="G22" s="11">
        <v>0</v>
      </c>
      <c r="H22" s="33"/>
      <c r="I22" s="8">
        <v>15</v>
      </c>
      <c r="J22" s="9">
        <v>56</v>
      </c>
      <c r="K22" s="11">
        <v>3.7333333333333334</v>
      </c>
      <c r="N22" s="39">
        <v>15</v>
      </c>
      <c r="O22" s="39" t="s">
        <v>27</v>
      </c>
      <c r="P22" s="114">
        <v>12</v>
      </c>
      <c r="Q22" s="9">
        <v>17</v>
      </c>
      <c r="R22" s="9">
        <v>13</v>
      </c>
      <c r="S22" s="37">
        <v>4</v>
      </c>
      <c r="T22" s="39"/>
      <c r="U22" s="39">
        <v>46</v>
      </c>
      <c r="V22" s="46">
        <v>175</v>
      </c>
      <c r="W22" s="46">
        <v>3.8043478260869565</v>
      </c>
      <c r="X22" s="37">
        <v>15</v>
      </c>
      <c r="Y22" s="7" t="s">
        <v>24</v>
      </c>
      <c r="Z22" s="33">
        <v>7</v>
      </c>
      <c r="AA22" s="39">
        <v>17</v>
      </c>
      <c r="AB22" s="33">
        <v>8</v>
      </c>
      <c r="AC22" s="39">
        <v>4</v>
      </c>
      <c r="AD22" s="33">
        <v>36</v>
      </c>
      <c r="AE22" s="39">
        <v>135</v>
      </c>
      <c r="AF22" s="253">
        <v>3.75</v>
      </c>
      <c r="AG22" s="39">
        <v>0.3</v>
      </c>
      <c r="AH22" s="33">
        <v>0.5</v>
      </c>
      <c r="AI22" s="244">
        <v>3.55</v>
      </c>
      <c r="AJ22" s="46">
        <v>15</v>
      </c>
      <c r="AK22" s="39" t="s">
        <v>19</v>
      </c>
      <c r="AL22" s="33">
        <v>9</v>
      </c>
      <c r="AM22" s="39">
        <v>15</v>
      </c>
      <c r="AN22" s="33">
        <v>4</v>
      </c>
      <c r="AO22" s="39">
        <v>3</v>
      </c>
      <c r="AP22" s="33">
        <v>31</v>
      </c>
      <c r="AQ22" s="39">
        <v>123</v>
      </c>
      <c r="AR22" s="33">
        <v>3.967741935483871</v>
      </c>
      <c r="AS22" s="39">
        <v>0</v>
      </c>
      <c r="AT22" s="33">
        <v>0.6</v>
      </c>
      <c r="AU22" s="249">
        <v>3.367741935483871</v>
      </c>
      <c r="BF22" s="46">
        <v>15</v>
      </c>
      <c r="BG22" s="39" t="s">
        <v>26</v>
      </c>
      <c r="BH22" s="9">
        <v>26</v>
      </c>
      <c r="BI22" s="9">
        <v>26</v>
      </c>
      <c r="BJ22" s="9">
        <v>12</v>
      </c>
      <c r="BK22" s="9">
        <v>3</v>
      </c>
      <c r="BL22" s="37">
        <v>67</v>
      </c>
      <c r="BM22" s="46">
        <v>276</v>
      </c>
      <c r="BN22" s="235">
        <v>4.119402985074627</v>
      </c>
      <c r="BO22" s="60"/>
      <c r="BQ22" s="46">
        <v>15</v>
      </c>
      <c r="BR22" s="39" t="s">
        <v>47</v>
      </c>
      <c r="BS22" s="9">
        <v>40</v>
      </c>
      <c r="BT22" s="9">
        <v>36</v>
      </c>
      <c r="BU22" s="9">
        <v>19</v>
      </c>
      <c r="BV22" s="37">
        <v>7</v>
      </c>
      <c r="BW22" s="39">
        <v>102</v>
      </c>
      <c r="BX22" s="46">
        <v>415</v>
      </c>
      <c r="BY22" s="235">
        <v>4.068627450980392</v>
      </c>
      <c r="CA22" s="46">
        <v>15</v>
      </c>
      <c r="CB22" s="39" t="s">
        <v>31</v>
      </c>
      <c r="CC22" s="9">
        <v>45</v>
      </c>
      <c r="CD22" s="9">
        <v>44</v>
      </c>
      <c r="CE22" s="9">
        <v>29</v>
      </c>
      <c r="CF22" s="37">
        <v>13</v>
      </c>
      <c r="CG22" s="39">
        <v>131</v>
      </c>
      <c r="CH22" s="46">
        <v>514</v>
      </c>
      <c r="CI22" s="244">
        <v>3.9236641221374047</v>
      </c>
      <c r="CJ22" s="271">
        <v>0.4</v>
      </c>
      <c r="CK22" s="272">
        <v>1.3</v>
      </c>
      <c r="CL22" s="273">
        <v>3.023664122137405</v>
      </c>
      <c r="CN22" s="46">
        <v>15</v>
      </c>
      <c r="CO22" s="39" t="s">
        <v>47</v>
      </c>
      <c r="CP22" s="9">
        <v>3</v>
      </c>
      <c r="CQ22" s="9">
        <v>5</v>
      </c>
      <c r="CR22" s="9">
        <v>1</v>
      </c>
      <c r="CS22" s="37">
        <v>2</v>
      </c>
      <c r="CT22" s="39">
        <v>11</v>
      </c>
      <c r="CU22" s="46">
        <v>42</v>
      </c>
      <c r="CV22" s="289">
        <v>3.8181818181818183</v>
      </c>
      <c r="CW22" s="271">
        <v>1.7</v>
      </c>
      <c r="CX22" s="272">
        <v>0.9</v>
      </c>
      <c r="CY22" s="273">
        <v>4.618181818181818</v>
      </c>
      <c r="DD22" s="46">
        <v>15</v>
      </c>
      <c r="DE22" s="99" t="s">
        <v>43</v>
      </c>
      <c r="DF22" s="9">
        <v>11</v>
      </c>
      <c r="DG22" s="9">
        <v>10</v>
      </c>
      <c r="DH22" s="9">
        <v>11</v>
      </c>
      <c r="DI22" s="37">
        <v>4</v>
      </c>
      <c r="DJ22" s="39">
        <v>36</v>
      </c>
      <c r="DK22" s="46">
        <v>136</v>
      </c>
      <c r="DL22" s="235">
        <v>3.7777777777777777</v>
      </c>
      <c r="DN22" s="46">
        <v>15</v>
      </c>
      <c r="DO22" s="39" t="s">
        <v>22</v>
      </c>
      <c r="DP22" s="9">
        <v>11</v>
      </c>
      <c r="DQ22" s="9">
        <v>14</v>
      </c>
      <c r="DR22" s="9">
        <v>7</v>
      </c>
      <c r="DS22" s="37">
        <v>4</v>
      </c>
      <c r="DT22" s="39">
        <v>36</v>
      </c>
      <c r="DU22" s="46">
        <v>140</v>
      </c>
      <c r="DV22" s="328">
        <v>3.888888888888889</v>
      </c>
      <c r="DW22" s="271">
        <v>0.6</v>
      </c>
      <c r="DX22" s="272">
        <v>0.2</v>
      </c>
      <c r="DY22" s="273">
        <v>4.288888888888889</v>
      </c>
      <c r="EA22" s="135">
        <v>15</v>
      </c>
      <c r="EB22" s="99" t="s">
        <v>47</v>
      </c>
      <c r="EC22" s="303">
        <v>11</v>
      </c>
      <c r="ED22" s="304">
        <v>12</v>
      </c>
      <c r="EE22" s="304">
        <v>8</v>
      </c>
      <c r="EF22" s="304">
        <v>10</v>
      </c>
      <c r="EG22" s="305">
        <v>41</v>
      </c>
      <c r="EH22" s="306">
        <v>147</v>
      </c>
      <c r="EI22" s="318">
        <v>3.5853658536585367</v>
      </c>
      <c r="EJ22" s="318">
        <v>4</v>
      </c>
      <c r="EK22" s="325">
        <v>-0.18181818181818166</v>
      </c>
      <c r="EM22" s="135">
        <v>15</v>
      </c>
      <c r="EN22" s="99" t="s">
        <v>43</v>
      </c>
      <c r="EO22" s="303">
        <v>11</v>
      </c>
      <c r="EP22" s="304">
        <v>11</v>
      </c>
      <c r="EQ22" s="304">
        <v>11</v>
      </c>
      <c r="ER22" s="304">
        <v>4</v>
      </c>
      <c r="ES22" s="305">
        <v>37</v>
      </c>
      <c r="ET22" s="306">
        <v>140</v>
      </c>
      <c r="EU22" s="307">
        <v>3.7837837837837838</v>
      </c>
      <c r="EX22" s="135">
        <v>15</v>
      </c>
      <c r="EY22" s="99" t="s">
        <v>47</v>
      </c>
      <c r="EZ22" s="66">
        <v>16</v>
      </c>
      <c r="FA22" s="170">
        <v>29</v>
      </c>
      <c r="FB22" s="170">
        <v>11</v>
      </c>
      <c r="FC22" s="170">
        <v>14</v>
      </c>
      <c r="FD22" s="173">
        <v>70</v>
      </c>
      <c r="FE22" s="168">
        <v>257</v>
      </c>
      <c r="FF22" s="264">
        <v>3.6714285714285713</v>
      </c>
      <c r="FG22" s="355">
        <v>-0.3578062248995981</v>
      </c>
      <c r="FH22" s="359">
        <v>16</v>
      </c>
      <c r="FI22" s="355"/>
      <c r="FM22" s="135">
        <v>15</v>
      </c>
      <c r="FN22" s="353" t="s">
        <v>47</v>
      </c>
      <c r="FO22" s="66">
        <v>16</v>
      </c>
      <c r="FP22" s="170">
        <v>29</v>
      </c>
      <c r="FQ22" s="170">
        <v>11</v>
      </c>
      <c r="FR22" s="170">
        <v>14</v>
      </c>
      <c r="FS22" s="305">
        <v>70</v>
      </c>
      <c r="FT22" s="306">
        <v>257</v>
      </c>
      <c r="FU22" s="325">
        <v>3.6714285714285713</v>
      </c>
      <c r="FX22" s="135">
        <v>15</v>
      </c>
      <c r="FY22" s="353" t="s">
        <v>29</v>
      </c>
      <c r="FZ22" s="66">
        <v>33</v>
      </c>
      <c r="GA22" s="170">
        <v>41</v>
      </c>
      <c r="GB22" s="170">
        <v>9</v>
      </c>
      <c r="GC22" s="170">
        <v>4</v>
      </c>
      <c r="GD22" s="305">
        <v>87</v>
      </c>
      <c r="GE22" s="306">
        <v>364</v>
      </c>
      <c r="GF22" s="366">
        <v>4.183908045977011</v>
      </c>
      <c r="GG22" s="367">
        <v>1.5</v>
      </c>
      <c r="GH22" s="367">
        <v>1.5</v>
      </c>
      <c r="GI22" s="372">
        <v>4.183908045977011</v>
      </c>
      <c r="GL22" s="100">
        <v>15</v>
      </c>
      <c r="GM22" s="99" t="s">
        <v>47</v>
      </c>
      <c r="GN22" s="35">
        <v>3</v>
      </c>
      <c r="GO22" s="170">
        <v>2</v>
      </c>
      <c r="GP22" s="170">
        <v>6</v>
      </c>
      <c r="GQ22" s="388">
        <v>2</v>
      </c>
      <c r="GR22" s="305">
        <v>13</v>
      </c>
      <c r="GS22" s="386">
        <v>45</v>
      </c>
      <c r="GT22" s="383">
        <v>3.4615384615384617</v>
      </c>
      <c r="GU22" s="375"/>
      <c r="GV22" s="100">
        <v>15</v>
      </c>
      <c r="GW22" s="99" t="s">
        <v>50</v>
      </c>
      <c r="GX22" s="35">
        <v>4</v>
      </c>
      <c r="GY22" s="170">
        <v>8</v>
      </c>
      <c r="GZ22" s="170">
        <v>2</v>
      </c>
      <c r="HA22" s="388">
        <v>0</v>
      </c>
      <c r="HB22" s="305">
        <v>14</v>
      </c>
      <c r="HC22" s="386">
        <v>58</v>
      </c>
      <c r="HD22" s="393">
        <v>4.142857142857143</v>
      </c>
      <c r="HE22" s="381">
        <f t="shared" si="0"/>
        <v>-0.21669341894060956</v>
      </c>
      <c r="HF22" s="376">
        <v>4.359550561797753</v>
      </c>
    </row>
    <row r="23" spans="2:214" ht="16.5" thickBot="1">
      <c r="B23" s="173">
        <v>16</v>
      </c>
      <c r="C23" s="442" t="s">
        <v>47</v>
      </c>
      <c r="D23" s="8">
        <v>3</v>
      </c>
      <c r="E23" s="9">
        <v>6</v>
      </c>
      <c r="F23" s="9">
        <v>2</v>
      </c>
      <c r="G23" s="11">
        <v>3</v>
      </c>
      <c r="H23" s="33"/>
      <c r="I23" s="8">
        <v>14</v>
      </c>
      <c r="J23" s="9">
        <v>51</v>
      </c>
      <c r="K23" s="11">
        <v>3.642857142857143</v>
      </c>
      <c r="N23" s="39">
        <v>16</v>
      </c>
      <c r="O23" s="39" t="s">
        <v>33</v>
      </c>
      <c r="P23" s="114">
        <v>7</v>
      </c>
      <c r="Q23" s="9">
        <v>15</v>
      </c>
      <c r="R23" s="9">
        <v>9</v>
      </c>
      <c r="S23" s="37">
        <v>5</v>
      </c>
      <c r="T23" s="39"/>
      <c r="U23" s="39">
        <v>36</v>
      </c>
      <c r="V23" s="46">
        <v>132</v>
      </c>
      <c r="W23" s="46">
        <v>3.6666666666666665</v>
      </c>
      <c r="X23" s="37">
        <v>16</v>
      </c>
      <c r="Y23" s="7" t="s">
        <v>25</v>
      </c>
      <c r="Z23" s="33">
        <v>4</v>
      </c>
      <c r="AA23" s="39">
        <v>11</v>
      </c>
      <c r="AB23" s="33">
        <v>8</v>
      </c>
      <c r="AC23" s="39">
        <v>3</v>
      </c>
      <c r="AD23" s="33">
        <v>26</v>
      </c>
      <c r="AE23" s="39">
        <v>94</v>
      </c>
      <c r="AF23" s="253">
        <v>3.6153846153846154</v>
      </c>
      <c r="AG23" s="39">
        <v>0.1</v>
      </c>
      <c r="AH23" s="33">
        <v>0.3</v>
      </c>
      <c r="AI23" s="244">
        <v>3.4153846153846157</v>
      </c>
      <c r="AJ23" s="46">
        <v>16</v>
      </c>
      <c r="AK23" s="39" t="s">
        <v>45</v>
      </c>
      <c r="AL23" s="33">
        <v>17</v>
      </c>
      <c r="AM23" s="39">
        <v>25</v>
      </c>
      <c r="AN23" s="33">
        <v>11</v>
      </c>
      <c r="AO23" s="39">
        <v>3</v>
      </c>
      <c r="AP23" s="33">
        <v>56</v>
      </c>
      <c r="AQ23" s="39">
        <v>224</v>
      </c>
      <c r="AR23" s="33">
        <v>4</v>
      </c>
      <c r="AS23" s="39">
        <v>0.8</v>
      </c>
      <c r="AT23" s="33">
        <v>1.5</v>
      </c>
      <c r="AU23" s="249">
        <v>3.3</v>
      </c>
      <c r="BF23" s="46">
        <v>16</v>
      </c>
      <c r="BG23" s="39" t="s">
        <v>27</v>
      </c>
      <c r="BH23" s="9">
        <v>31</v>
      </c>
      <c r="BI23" s="9">
        <v>36</v>
      </c>
      <c r="BJ23" s="9">
        <v>11</v>
      </c>
      <c r="BK23" s="9">
        <v>6</v>
      </c>
      <c r="BL23" s="37">
        <v>84</v>
      </c>
      <c r="BM23" s="46">
        <v>344</v>
      </c>
      <c r="BN23" s="235">
        <v>4.095238095238095</v>
      </c>
      <c r="BO23" s="60"/>
      <c r="BQ23" s="46">
        <v>16</v>
      </c>
      <c r="BR23" s="39" t="s">
        <v>48</v>
      </c>
      <c r="BS23" s="9">
        <v>29</v>
      </c>
      <c r="BT23" s="9">
        <v>29</v>
      </c>
      <c r="BU23" s="9">
        <v>33</v>
      </c>
      <c r="BV23" s="37">
        <v>13</v>
      </c>
      <c r="BW23" s="39">
        <v>104</v>
      </c>
      <c r="BX23" s="46">
        <v>386</v>
      </c>
      <c r="BY23" s="235">
        <v>3.7115384615384617</v>
      </c>
      <c r="CA23" s="46">
        <v>16</v>
      </c>
      <c r="CB23" s="39" t="s">
        <v>20</v>
      </c>
      <c r="CC23" s="9">
        <v>30</v>
      </c>
      <c r="CD23" s="9">
        <v>26</v>
      </c>
      <c r="CE23" s="9">
        <v>8</v>
      </c>
      <c r="CF23" s="37">
        <v>0</v>
      </c>
      <c r="CG23" s="39">
        <v>64</v>
      </c>
      <c r="CH23" s="46">
        <v>278</v>
      </c>
      <c r="CI23" s="244">
        <v>4.34375</v>
      </c>
      <c r="CJ23" s="271">
        <v>1.1</v>
      </c>
      <c r="CK23" s="272">
        <v>2.5</v>
      </c>
      <c r="CL23" s="273">
        <v>2.94375</v>
      </c>
      <c r="CN23" s="46">
        <v>16</v>
      </c>
      <c r="CO23" s="39" t="s">
        <v>48</v>
      </c>
      <c r="CP23" s="9">
        <v>2</v>
      </c>
      <c r="CQ23" s="9">
        <v>1</v>
      </c>
      <c r="CR23" s="9">
        <v>3</v>
      </c>
      <c r="CS23" s="37">
        <v>3</v>
      </c>
      <c r="CT23" s="39">
        <v>9</v>
      </c>
      <c r="CU23" s="46">
        <v>29</v>
      </c>
      <c r="CV23" s="289">
        <v>3.2222222222222223</v>
      </c>
      <c r="CW23" s="271">
        <v>1.1</v>
      </c>
      <c r="CX23" s="272">
        <v>1.6</v>
      </c>
      <c r="CY23" s="273">
        <v>2.7222222222222228</v>
      </c>
      <c r="DD23" s="46">
        <v>16</v>
      </c>
      <c r="DE23" s="99" t="s">
        <v>21</v>
      </c>
      <c r="DF23" s="9">
        <v>9</v>
      </c>
      <c r="DG23" s="9">
        <v>11</v>
      </c>
      <c r="DH23" s="9">
        <v>4</v>
      </c>
      <c r="DI23" s="37">
        <v>6</v>
      </c>
      <c r="DJ23" s="39">
        <v>30</v>
      </c>
      <c r="DK23" s="46">
        <v>113</v>
      </c>
      <c r="DL23" s="235">
        <v>3.7666666666666666</v>
      </c>
      <c r="DN23" s="46">
        <v>16</v>
      </c>
      <c r="DO23" s="39" t="s">
        <v>29</v>
      </c>
      <c r="DP23" s="9">
        <v>11</v>
      </c>
      <c r="DQ23" s="9">
        <v>25</v>
      </c>
      <c r="DR23" s="9">
        <v>5</v>
      </c>
      <c r="DS23" s="37">
        <v>3</v>
      </c>
      <c r="DT23" s="39">
        <v>44</v>
      </c>
      <c r="DU23" s="46">
        <v>176</v>
      </c>
      <c r="DV23" s="328">
        <v>4</v>
      </c>
      <c r="DW23" s="271">
        <v>1.3</v>
      </c>
      <c r="DX23" s="272">
        <v>1.2</v>
      </c>
      <c r="DY23" s="273">
        <v>4.1</v>
      </c>
      <c r="EA23" s="136">
        <v>16</v>
      </c>
      <c r="EB23" s="99" t="s">
        <v>48</v>
      </c>
      <c r="EC23" s="303">
        <v>7</v>
      </c>
      <c r="ED23" s="304">
        <v>2</v>
      </c>
      <c r="EE23" s="304">
        <v>13</v>
      </c>
      <c r="EF23" s="304">
        <v>10</v>
      </c>
      <c r="EG23" s="305">
        <v>32</v>
      </c>
      <c r="EH23" s="306">
        <v>102</v>
      </c>
      <c r="EI23" s="318">
        <v>3.1875</v>
      </c>
      <c r="EJ23" s="318">
        <v>3.9166666666666665</v>
      </c>
      <c r="EK23" s="325">
        <v>-0.206989247311828</v>
      </c>
      <c r="EM23" s="136">
        <v>16</v>
      </c>
      <c r="EN23" s="99" t="s">
        <v>21</v>
      </c>
      <c r="EO23" s="303">
        <v>10</v>
      </c>
      <c r="EP23" s="304">
        <v>12</v>
      </c>
      <c r="EQ23" s="304">
        <v>4</v>
      </c>
      <c r="ER23" s="304">
        <v>7</v>
      </c>
      <c r="ES23" s="305">
        <v>33</v>
      </c>
      <c r="ET23" s="306">
        <v>124</v>
      </c>
      <c r="EU23" s="307">
        <v>3.757575757575758</v>
      </c>
      <c r="EX23" s="136">
        <v>16</v>
      </c>
      <c r="EY23" s="99" t="s">
        <v>48</v>
      </c>
      <c r="EZ23" s="66">
        <v>10</v>
      </c>
      <c r="FA23" s="170">
        <v>11</v>
      </c>
      <c r="FB23" s="170">
        <v>26</v>
      </c>
      <c r="FC23" s="170">
        <v>28</v>
      </c>
      <c r="FD23" s="173">
        <v>75</v>
      </c>
      <c r="FE23" s="168">
        <v>228</v>
      </c>
      <c r="FF23" s="264">
        <v>3.04</v>
      </c>
      <c r="FG23" s="355">
        <v>-0.3913561847988074</v>
      </c>
      <c r="FH23" s="358">
        <v>17</v>
      </c>
      <c r="FI23" s="355"/>
      <c r="FM23" s="136">
        <v>16</v>
      </c>
      <c r="FN23" s="353" t="s">
        <v>48</v>
      </c>
      <c r="FO23" s="66">
        <v>10</v>
      </c>
      <c r="FP23" s="170">
        <v>11</v>
      </c>
      <c r="FQ23" s="170">
        <v>26</v>
      </c>
      <c r="FR23" s="170">
        <v>28</v>
      </c>
      <c r="FS23" s="305">
        <v>75</v>
      </c>
      <c r="FT23" s="306">
        <v>228</v>
      </c>
      <c r="FU23" s="325">
        <v>3.04</v>
      </c>
      <c r="FX23" s="136">
        <v>16</v>
      </c>
      <c r="FY23" s="353" t="s">
        <v>43</v>
      </c>
      <c r="FZ23" s="66">
        <v>29</v>
      </c>
      <c r="GA23" s="170">
        <v>29</v>
      </c>
      <c r="GB23" s="170">
        <v>16</v>
      </c>
      <c r="GC23" s="170">
        <v>7</v>
      </c>
      <c r="GD23" s="305">
        <v>81</v>
      </c>
      <c r="GE23" s="306">
        <v>323</v>
      </c>
      <c r="GF23" s="366">
        <v>3.9876543209876543</v>
      </c>
      <c r="GG23" s="367">
        <v>1</v>
      </c>
      <c r="GH23" s="367">
        <v>1</v>
      </c>
      <c r="GI23" s="372">
        <v>3.9876543209876543</v>
      </c>
      <c r="GL23" s="98">
        <v>16</v>
      </c>
      <c r="GM23" s="99" t="s">
        <v>48</v>
      </c>
      <c r="GN23" s="35">
        <v>1</v>
      </c>
      <c r="GO23" s="170">
        <v>4</v>
      </c>
      <c r="GP23" s="170">
        <v>4</v>
      </c>
      <c r="GQ23" s="388">
        <v>3</v>
      </c>
      <c r="GR23" s="305">
        <v>12</v>
      </c>
      <c r="GS23" s="386">
        <v>39</v>
      </c>
      <c r="GT23" s="383">
        <v>3.25</v>
      </c>
      <c r="GU23" s="375"/>
      <c r="GV23" s="98">
        <v>16</v>
      </c>
      <c r="GW23" s="99" t="s">
        <v>32</v>
      </c>
      <c r="GX23" s="35">
        <v>7</v>
      </c>
      <c r="GY23" s="170">
        <v>5</v>
      </c>
      <c r="GZ23" s="170">
        <v>1</v>
      </c>
      <c r="HA23" s="388">
        <v>1</v>
      </c>
      <c r="HB23" s="305">
        <v>14</v>
      </c>
      <c r="HC23" s="387">
        <v>60</v>
      </c>
      <c r="HD23" s="393">
        <v>4.285714285714286</v>
      </c>
      <c r="HE23" s="381">
        <f t="shared" si="0"/>
        <v>-0.231139646869984</v>
      </c>
      <c r="HF23" s="376">
        <v>4.51685393258427</v>
      </c>
    </row>
    <row r="24" spans="2:214" ht="16.5" thickBot="1">
      <c r="B24" s="173">
        <v>17</v>
      </c>
      <c r="C24" s="442" t="s">
        <v>16</v>
      </c>
      <c r="D24" s="8">
        <v>0</v>
      </c>
      <c r="E24" s="9">
        <v>3</v>
      </c>
      <c r="F24" s="9">
        <v>2</v>
      </c>
      <c r="G24" s="11">
        <v>0</v>
      </c>
      <c r="H24" s="33"/>
      <c r="I24" s="8">
        <v>5</v>
      </c>
      <c r="J24" s="9">
        <v>18</v>
      </c>
      <c r="K24" s="11">
        <v>3.6</v>
      </c>
      <c r="N24" s="39">
        <v>17</v>
      </c>
      <c r="O24" s="39" t="s">
        <v>19</v>
      </c>
      <c r="P24" s="114">
        <v>7</v>
      </c>
      <c r="Q24" s="9">
        <v>11</v>
      </c>
      <c r="R24" s="9">
        <v>8</v>
      </c>
      <c r="S24" s="37">
        <v>5</v>
      </c>
      <c r="T24" s="39"/>
      <c r="U24" s="39">
        <v>31</v>
      </c>
      <c r="V24" s="46">
        <v>113</v>
      </c>
      <c r="W24" s="46">
        <v>3.6451612903225805</v>
      </c>
      <c r="X24" s="37">
        <v>17</v>
      </c>
      <c r="Y24" s="7" t="s">
        <v>19</v>
      </c>
      <c r="Z24" s="33">
        <v>5</v>
      </c>
      <c r="AA24" s="39">
        <v>13</v>
      </c>
      <c r="AB24" s="33">
        <v>4</v>
      </c>
      <c r="AC24" s="39">
        <v>3</v>
      </c>
      <c r="AD24" s="33">
        <v>25</v>
      </c>
      <c r="AE24" s="39">
        <v>95</v>
      </c>
      <c r="AF24" s="253">
        <v>3.8</v>
      </c>
      <c r="AG24" s="39">
        <v>0</v>
      </c>
      <c r="AH24" s="33">
        <v>0.4</v>
      </c>
      <c r="AI24" s="244">
        <v>3.4</v>
      </c>
      <c r="AJ24" s="46">
        <v>17</v>
      </c>
      <c r="AK24" s="39" t="s">
        <v>31</v>
      </c>
      <c r="AL24" s="33">
        <v>26</v>
      </c>
      <c r="AM24" s="39">
        <v>23</v>
      </c>
      <c r="AN24" s="33">
        <v>16</v>
      </c>
      <c r="AO24" s="39">
        <v>11</v>
      </c>
      <c r="AP24" s="33">
        <v>76</v>
      </c>
      <c r="AQ24" s="39">
        <v>292</v>
      </c>
      <c r="AR24" s="33">
        <v>3.8421052631578947</v>
      </c>
      <c r="AS24" s="39">
        <v>0.4</v>
      </c>
      <c r="AT24" s="33">
        <v>1</v>
      </c>
      <c r="AU24" s="249">
        <v>3.242105263157895</v>
      </c>
      <c r="BF24" s="46">
        <v>17</v>
      </c>
      <c r="BG24" s="39" t="s">
        <v>47</v>
      </c>
      <c r="BH24" s="9">
        <v>34</v>
      </c>
      <c r="BI24" s="9">
        <v>27</v>
      </c>
      <c r="BJ24" s="9">
        <v>15</v>
      </c>
      <c r="BK24" s="9">
        <v>6</v>
      </c>
      <c r="BL24" s="37">
        <v>82</v>
      </c>
      <c r="BM24" s="46">
        <v>335</v>
      </c>
      <c r="BN24" s="235">
        <v>4.085365853658536</v>
      </c>
      <c r="BO24" s="60"/>
      <c r="BQ24" s="46">
        <v>17</v>
      </c>
      <c r="BR24" s="39" t="s">
        <v>49</v>
      </c>
      <c r="BS24" s="9">
        <v>39</v>
      </c>
      <c r="BT24" s="9">
        <v>40</v>
      </c>
      <c r="BU24" s="9">
        <v>13</v>
      </c>
      <c r="BV24" s="37">
        <v>4</v>
      </c>
      <c r="BW24" s="39">
        <v>96</v>
      </c>
      <c r="BX24" s="46">
        <v>402</v>
      </c>
      <c r="BY24" s="235">
        <v>4.1875</v>
      </c>
      <c r="CA24" s="46">
        <v>17</v>
      </c>
      <c r="CB24" s="39" t="s">
        <v>22</v>
      </c>
      <c r="CC24" s="9">
        <v>37</v>
      </c>
      <c r="CD24" s="9">
        <v>38</v>
      </c>
      <c r="CE24" s="9">
        <v>4</v>
      </c>
      <c r="CF24" s="37">
        <v>1</v>
      </c>
      <c r="CG24" s="39">
        <v>80</v>
      </c>
      <c r="CH24" s="46">
        <v>351</v>
      </c>
      <c r="CI24" s="244">
        <v>4.3875</v>
      </c>
      <c r="CJ24" s="271">
        <v>0.7</v>
      </c>
      <c r="CK24" s="272">
        <v>2.2</v>
      </c>
      <c r="CL24" s="273">
        <v>2.8875</v>
      </c>
      <c r="CN24" s="46">
        <v>17</v>
      </c>
      <c r="CO24" s="39" t="s">
        <v>49</v>
      </c>
      <c r="CP24" s="9">
        <v>5</v>
      </c>
      <c r="CQ24" s="9">
        <v>6</v>
      </c>
      <c r="CR24" s="9">
        <v>1</v>
      </c>
      <c r="CS24" s="37">
        <v>3</v>
      </c>
      <c r="CT24" s="39">
        <v>15</v>
      </c>
      <c r="CU24" s="46">
        <v>58</v>
      </c>
      <c r="CV24" s="289">
        <v>3.8666666666666667</v>
      </c>
      <c r="CW24" s="271">
        <v>2.1</v>
      </c>
      <c r="CX24" s="272">
        <v>0.3</v>
      </c>
      <c r="CY24" s="273">
        <v>5.666666666666667</v>
      </c>
      <c r="DD24" s="46">
        <v>17</v>
      </c>
      <c r="DE24" s="99" t="s">
        <v>27</v>
      </c>
      <c r="DF24" s="9">
        <v>7</v>
      </c>
      <c r="DG24" s="9">
        <v>14</v>
      </c>
      <c r="DH24" s="9">
        <v>3</v>
      </c>
      <c r="DI24" s="37">
        <v>6</v>
      </c>
      <c r="DJ24" s="39">
        <v>30</v>
      </c>
      <c r="DK24" s="46">
        <v>112</v>
      </c>
      <c r="DL24" s="235">
        <v>3.7333333333333334</v>
      </c>
      <c r="DN24" s="46">
        <v>17</v>
      </c>
      <c r="DO24" s="39" t="s">
        <v>33</v>
      </c>
      <c r="DP24" s="9">
        <v>6</v>
      </c>
      <c r="DQ24" s="9">
        <v>8</v>
      </c>
      <c r="DR24" s="9">
        <v>4</v>
      </c>
      <c r="DS24" s="37">
        <v>2</v>
      </c>
      <c r="DT24" s="39">
        <v>20</v>
      </c>
      <c r="DU24" s="46">
        <v>78</v>
      </c>
      <c r="DV24" s="328">
        <v>3.9</v>
      </c>
      <c r="DW24" s="271">
        <v>0.9</v>
      </c>
      <c r="DX24" s="272">
        <v>0.7</v>
      </c>
      <c r="DY24" s="273">
        <v>4.1</v>
      </c>
      <c r="EA24" s="135">
        <v>17</v>
      </c>
      <c r="EB24" s="99" t="s">
        <v>49</v>
      </c>
      <c r="EC24" s="303">
        <v>13</v>
      </c>
      <c r="ED24" s="304">
        <v>15</v>
      </c>
      <c r="EE24" s="304">
        <v>6</v>
      </c>
      <c r="EF24" s="304">
        <v>10</v>
      </c>
      <c r="EG24" s="305">
        <v>44</v>
      </c>
      <c r="EH24" s="306">
        <v>163</v>
      </c>
      <c r="EI24" s="318">
        <v>3.7045454545454546</v>
      </c>
      <c r="EJ24" s="318">
        <v>4.142857142857143</v>
      </c>
      <c r="EK24" s="325">
        <v>-0.22393822393822438</v>
      </c>
      <c r="EM24" s="135">
        <v>17</v>
      </c>
      <c r="EN24" s="99" t="s">
        <v>27</v>
      </c>
      <c r="EO24" s="303">
        <v>7</v>
      </c>
      <c r="EP24" s="304">
        <v>14</v>
      </c>
      <c r="EQ24" s="304">
        <v>4</v>
      </c>
      <c r="ER24" s="304">
        <v>6</v>
      </c>
      <c r="ES24" s="305">
        <v>31</v>
      </c>
      <c r="ET24" s="306">
        <v>115</v>
      </c>
      <c r="EU24" s="307">
        <v>3.7096774193548385</v>
      </c>
      <c r="EX24" s="135">
        <v>17</v>
      </c>
      <c r="EY24" s="99" t="s">
        <v>49</v>
      </c>
      <c r="EZ24" s="66">
        <v>26</v>
      </c>
      <c r="FA24" s="170">
        <v>28</v>
      </c>
      <c r="FB24" s="170">
        <v>16</v>
      </c>
      <c r="FC24" s="170">
        <v>17</v>
      </c>
      <c r="FD24" s="173">
        <v>87</v>
      </c>
      <c r="FE24" s="168">
        <v>324</v>
      </c>
      <c r="FF24" s="264">
        <v>3.7241379310344827</v>
      </c>
      <c r="FG24" s="355">
        <v>-0.39719887955182065</v>
      </c>
      <c r="FH24" s="358">
        <v>18</v>
      </c>
      <c r="FI24" s="355"/>
      <c r="FM24" s="135">
        <v>17</v>
      </c>
      <c r="FN24" s="353" t="s">
        <v>49</v>
      </c>
      <c r="FO24" s="66">
        <v>26</v>
      </c>
      <c r="FP24" s="170">
        <v>28</v>
      </c>
      <c r="FQ24" s="170">
        <v>16</v>
      </c>
      <c r="FR24" s="170">
        <v>17</v>
      </c>
      <c r="FS24" s="305">
        <v>87</v>
      </c>
      <c r="FT24" s="306">
        <v>324</v>
      </c>
      <c r="FU24" s="325">
        <v>3.7241379310344827</v>
      </c>
      <c r="FX24" s="135">
        <v>17</v>
      </c>
      <c r="FY24" s="353" t="s">
        <v>20</v>
      </c>
      <c r="FZ24" s="66">
        <v>29</v>
      </c>
      <c r="GA24" s="170">
        <v>35</v>
      </c>
      <c r="GB24" s="170">
        <v>7</v>
      </c>
      <c r="GC24" s="170">
        <v>4</v>
      </c>
      <c r="GD24" s="305">
        <v>75</v>
      </c>
      <c r="GE24" s="306">
        <v>314</v>
      </c>
      <c r="GF24" s="366">
        <v>4.1866666666666665</v>
      </c>
      <c r="GG24" s="367">
        <v>0.4</v>
      </c>
      <c r="GH24" s="367">
        <v>0.6</v>
      </c>
      <c r="GI24" s="372">
        <v>3.986666666666667</v>
      </c>
      <c r="GL24" s="98">
        <v>17</v>
      </c>
      <c r="GM24" s="99" t="s">
        <v>49</v>
      </c>
      <c r="GN24" s="35">
        <v>2</v>
      </c>
      <c r="GO24" s="170">
        <v>5</v>
      </c>
      <c r="GP24" s="170">
        <v>2</v>
      </c>
      <c r="GQ24" s="388">
        <v>2</v>
      </c>
      <c r="GR24" s="305">
        <v>11</v>
      </c>
      <c r="GS24" s="386">
        <v>40</v>
      </c>
      <c r="GT24" s="383">
        <v>3.6363636363636362</v>
      </c>
      <c r="GU24" s="375"/>
      <c r="GV24" s="98">
        <v>17</v>
      </c>
      <c r="GW24" s="99" t="s">
        <v>24</v>
      </c>
      <c r="GX24" s="35">
        <v>0</v>
      </c>
      <c r="GY24" s="170">
        <v>4</v>
      </c>
      <c r="GZ24" s="170">
        <v>8</v>
      </c>
      <c r="HA24" s="388">
        <v>0</v>
      </c>
      <c r="HB24" s="305">
        <v>12</v>
      </c>
      <c r="HC24" s="386">
        <v>40</v>
      </c>
      <c r="HD24" s="393">
        <v>3.3333333333333335</v>
      </c>
      <c r="HE24" s="381">
        <f t="shared" si="0"/>
        <v>-0.23809523809523814</v>
      </c>
      <c r="HF24" s="376">
        <v>3.5714285714285716</v>
      </c>
    </row>
    <row r="25" spans="2:214" ht="16.5" thickBot="1">
      <c r="B25" s="173">
        <v>18</v>
      </c>
      <c r="C25" s="442" t="s">
        <v>27</v>
      </c>
      <c r="D25" s="8">
        <v>2</v>
      </c>
      <c r="E25" s="9">
        <v>9</v>
      </c>
      <c r="F25" s="9">
        <v>9</v>
      </c>
      <c r="G25" s="11">
        <v>1</v>
      </c>
      <c r="H25" s="33"/>
      <c r="I25" s="8">
        <v>21</v>
      </c>
      <c r="J25" s="9">
        <v>75</v>
      </c>
      <c r="K25" s="11">
        <v>3.5714285714285716</v>
      </c>
      <c r="N25" s="39">
        <v>18</v>
      </c>
      <c r="O25" s="39" t="s">
        <v>25</v>
      </c>
      <c r="P25" s="114">
        <v>3</v>
      </c>
      <c r="Q25" s="9">
        <v>12</v>
      </c>
      <c r="R25" s="9">
        <v>10</v>
      </c>
      <c r="S25" s="37">
        <v>3</v>
      </c>
      <c r="T25" s="39"/>
      <c r="U25" s="39">
        <v>28</v>
      </c>
      <c r="V25" s="46">
        <v>99</v>
      </c>
      <c r="W25" s="46">
        <v>3.5357142857142856</v>
      </c>
      <c r="X25" s="37">
        <v>18</v>
      </c>
      <c r="Y25" s="7" t="s">
        <v>31</v>
      </c>
      <c r="Z25" s="33">
        <v>11</v>
      </c>
      <c r="AA25" s="39">
        <v>19</v>
      </c>
      <c r="AB25" s="33">
        <v>9</v>
      </c>
      <c r="AC25" s="39">
        <v>7</v>
      </c>
      <c r="AD25" s="33">
        <v>46</v>
      </c>
      <c r="AE25" s="39">
        <v>172</v>
      </c>
      <c r="AF25" s="253">
        <v>3.739130434782609</v>
      </c>
      <c r="AG25" s="39">
        <v>0.1</v>
      </c>
      <c r="AH25" s="33">
        <v>0.9</v>
      </c>
      <c r="AI25" s="244">
        <v>2.939130434782609</v>
      </c>
      <c r="AJ25" s="46">
        <v>18</v>
      </c>
      <c r="AK25" s="39" t="s">
        <v>28</v>
      </c>
      <c r="AL25" s="33">
        <v>5</v>
      </c>
      <c r="AM25" s="39">
        <v>4</v>
      </c>
      <c r="AN25" s="33">
        <v>2</v>
      </c>
      <c r="AO25" s="39">
        <v>0</v>
      </c>
      <c r="AP25" s="33">
        <v>11</v>
      </c>
      <c r="AQ25" s="39">
        <v>47</v>
      </c>
      <c r="AR25" s="33">
        <v>4.2727272727272725</v>
      </c>
      <c r="AS25" s="39">
        <v>0.1</v>
      </c>
      <c r="AT25" s="33">
        <v>1.4</v>
      </c>
      <c r="AU25" s="249">
        <v>2.972727272727272</v>
      </c>
      <c r="BF25" s="46">
        <v>18</v>
      </c>
      <c r="BG25" s="39" t="s">
        <v>33</v>
      </c>
      <c r="BH25" s="9">
        <v>26</v>
      </c>
      <c r="BI25" s="9">
        <v>26</v>
      </c>
      <c r="BJ25" s="9">
        <v>13</v>
      </c>
      <c r="BK25" s="9">
        <v>5</v>
      </c>
      <c r="BL25" s="37">
        <v>70</v>
      </c>
      <c r="BM25" s="46">
        <v>283</v>
      </c>
      <c r="BN25" s="235">
        <v>4.042857142857143</v>
      </c>
      <c r="BO25" s="60"/>
      <c r="BQ25" s="46">
        <v>18</v>
      </c>
      <c r="BR25" s="39" t="s">
        <v>26</v>
      </c>
      <c r="BS25" s="9">
        <v>35</v>
      </c>
      <c r="BT25" s="9">
        <v>38</v>
      </c>
      <c r="BU25" s="9">
        <v>17</v>
      </c>
      <c r="BV25" s="37">
        <v>4</v>
      </c>
      <c r="BW25" s="39">
        <v>94</v>
      </c>
      <c r="BX25" s="46">
        <v>386</v>
      </c>
      <c r="BY25" s="235">
        <v>4.1063829787234045</v>
      </c>
      <c r="CA25" s="46">
        <v>18</v>
      </c>
      <c r="CB25" s="39" t="s">
        <v>16</v>
      </c>
      <c r="CC25" s="9">
        <v>34</v>
      </c>
      <c r="CD25" s="9">
        <v>35</v>
      </c>
      <c r="CE25" s="9">
        <v>7</v>
      </c>
      <c r="CF25" s="37">
        <v>1</v>
      </c>
      <c r="CG25" s="39">
        <v>77</v>
      </c>
      <c r="CH25" s="46">
        <v>333</v>
      </c>
      <c r="CI25" s="244">
        <v>4.324675324675325</v>
      </c>
      <c r="CJ25" s="271">
        <v>0.8</v>
      </c>
      <c r="CK25" s="272">
        <v>2.7</v>
      </c>
      <c r="CL25" s="273">
        <v>2.4246753246753245</v>
      </c>
      <c r="CN25" s="46">
        <v>18</v>
      </c>
      <c r="CO25" s="39" t="s">
        <v>26</v>
      </c>
      <c r="CP25" s="9">
        <v>7</v>
      </c>
      <c r="CQ25" s="9">
        <v>3</v>
      </c>
      <c r="CR25" s="9">
        <v>1</v>
      </c>
      <c r="CS25" s="37">
        <v>3</v>
      </c>
      <c r="CT25" s="39">
        <v>14</v>
      </c>
      <c r="CU25" s="46">
        <v>56</v>
      </c>
      <c r="CV25" s="289">
        <v>4</v>
      </c>
      <c r="CW25" s="271">
        <v>0.9</v>
      </c>
      <c r="CX25" s="272">
        <v>1.4</v>
      </c>
      <c r="CY25" s="273">
        <v>3.5</v>
      </c>
      <c r="DD25" s="46">
        <v>18</v>
      </c>
      <c r="DE25" s="99" t="s">
        <v>19</v>
      </c>
      <c r="DF25" s="9">
        <v>8</v>
      </c>
      <c r="DG25" s="9">
        <v>8</v>
      </c>
      <c r="DH25" s="9">
        <v>9</v>
      </c>
      <c r="DI25" s="37">
        <v>5</v>
      </c>
      <c r="DJ25" s="39">
        <v>30</v>
      </c>
      <c r="DK25" s="46">
        <v>109</v>
      </c>
      <c r="DL25" s="235">
        <v>3.6333333333333333</v>
      </c>
      <c r="DN25" s="46">
        <v>18</v>
      </c>
      <c r="DO25" s="39" t="s">
        <v>20</v>
      </c>
      <c r="DP25" s="9">
        <v>6</v>
      </c>
      <c r="DQ25" s="9">
        <v>16</v>
      </c>
      <c r="DR25" s="9">
        <v>4</v>
      </c>
      <c r="DS25" s="37">
        <v>3</v>
      </c>
      <c r="DT25" s="39">
        <v>29</v>
      </c>
      <c r="DU25" s="46">
        <v>112</v>
      </c>
      <c r="DV25" s="328">
        <v>3.8620689655172415</v>
      </c>
      <c r="DW25" s="271">
        <v>0.2</v>
      </c>
      <c r="DX25" s="272">
        <v>0.1</v>
      </c>
      <c r="DY25" s="273">
        <v>3.962068965517241</v>
      </c>
      <c r="EA25" s="135">
        <v>18</v>
      </c>
      <c r="EB25" s="99" t="s">
        <v>26</v>
      </c>
      <c r="EC25" s="303">
        <v>10</v>
      </c>
      <c r="ED25" s="304">
        <v>11</v>
      </c>
      <c r="EE25" s="304">
        <v>8</v>
      </c>
      <c r="EF25" s="304">
        <v>4</v>
      </c>
      <c r="EG25" s="305">
        <v>33</v>
      </c>
      <c r="EH25" s="306">
        <v>126</v>
      </c>
      <c r="EI25" s="318">
        <v>3.8181818181818183</v>
      </c>
      <c r="EJ25" s="318">
        <v>3.8181818181818183</v>
      </c>
      <c r="EK25" s="325">
        <v>-0.23281596452328168</v>
      </c>
      <c r="EM25" s="135">
        <v>18</v>
      </c>
      <c r="EN25" s="99" t="s">
        <v>49</v>
      </c>
      <c r="EO25" s="303">
        <v>13</v>
      </c>
      <c r="EP25" s="304">
        <v>15</v>
      </c>
      <c r="EQ25" s="304">
        <v>6</v>
      </c>
      <c r="ER25" s="304">
        <v>10</v>
      </c>
      <c r="ES25" s="305">
        <v>44</v>
      </c>
      <c r="ET25" s="306">
        <v>163</v>
      </c>
      <c r="EU25" s="307">
        <v>3.7045454545454546</v>
      </c>
      <c r="EX25" s="135">
        <v>18</v>
      </c>
      <c r="EY25" s="99" t="s">
        <v>26</v>
      </c>
      <c r="EZ25" s="66">
        <v>14</v>
      </c>
      <c r="FA25" s="170">
        <v>25</v>
      </c>
      <c r="FB25" s="170">
        <v>12</v>
      </c>
      <c r="FC25" s="170">
        <v>12</v>
      </c>
      <c r="FD25" s="173">
        <v>63</v>
      </c>
      <c r="FE25" s="168">
        <v>230</v>
      </c>
      <c r="FF25" s="264">
        <v>3.6507936507936507</v>
      </c>
      <c r="FG25" s="355">
        <v>-0.40366412213740466</v>
      </c>
      <c r="FH25" s="359">
        <v>19</v>
      </c>
      <c r="FI25" s="355"/>
      <c r="FM25" s="135">
        <v>18</v>
      </c>
      <c r="FN25" s="353" t="s">
        <v>26</v>
      </c>
      <c r="FO25" s="66">
        <v>14</v>
      </c>
      <c r="FP25" s="170">
        <v>25</v>
      </c>
      <c r="FQ25" s="170">
        <v>12</v>
      </c>
      <c r="FR25" s="170">
        <v>12</v>
      </c>
      <c r="FS25" s="305">
        <v>63</v>
      </c>
      <c r="FT25" s="306">
        <v>230</v>
      </c>
      <c r="FU25" s="325">
        <v>3.6507936507936507</v>
      </c>
      <c r="FX25" s="135">
        <v>18</v>
      </c>
      <c r="FY25" s="353" t="s">
        <v>33</v>
      </c>
      <c r="FZ25" s="66">
        <v>20</v>
      </c>
      <c r="GA25" s="170">
        <v>22</v>
      </c>
      <c r="GB25" s="170">
        <v>14</v>
      </c>
      <c r="GC25" s="170">
        <v>5</v>
      </c>
      <c r="GD25" s="305">
        <v>61</v>
      </c>
      <c r="GE25" s="306">
        <v>240</v>
      </c>
      <c r="GF25" s="366">
        <v>3.9344262295081966</v>
      </c>
      <c r="GG25" s="367">
        <v>1.1</v>
      </c>
      <c r="GH25" s="367">
        <v>1.1</v>
      </c>
      <c r="GI25" s="372">
        <v>3.934426229508197</v>
      </c>
      <c r="GL25" s="100">
        <v>18</v>
      </c>
      <c r="GM25" s="99" t="s">
        <v>26</v>
      </c>
      <c r="GN25" s="35">
        <v>2</v>
      </c>
      <c r="GO25" s="170">
        <v>4</v>
      </c>
      <c r="GP25" s="170">
        <v>4</v>
      </c>
      <c r="GQ25" s="388">
        <v>2</v>
      </c>
      <c r="GR25" s="305">
        <v>12</v>
      </c>
      <c r="GS25" s="386">
        <v>42</v>
      </c>
      <c r="GT25" s="383">
        <v>3.5</v>
      </c>
      <c r="GU25" s="375"/>
      <c r="GV25" s="100">
        <v>18</v>
      </c>
      <c r="GW25" s="99" t="s">
        <v>21</v>
      </c>
      <c r="GX25" s="35">
        <v>1</v>
      </c>
      <c r="GY25" s="170">
        <v>2</v>
      </c>
      <c r="GZ25" s="170">
        <v>4</v>
      </c>
      <c r="HA25" s="388">
        <v>0</v>
      </c>
      <c r="HB25" s="305">
        <v>7</v>
      </c>
      <c r="HC25" s="386">
        <v>25</v>
      </c>
      <c r="HD25" s="393">
        <v>3.5714285714285716</v>
      </c>
      <c r="HE25" s="381">
        <f t="shared" si="0"/>
        <v>-0.2831168831168829</v>
      </c>
      <c r="HF25" s="376">
        <v>3.8545454545454545</v>
      </c>
    </row>
    <row r="26" spans="2:214" ht="16.5" thickBot="1">
      <c r="B26" s="173">
        <v>19</v>
      </c>
      <c r="C26" s="442" t="s">
        <v>24</v>
      </c>
      <c r="D26" s="8">
        <v>1</v>
      </c>
      <c r="E26" s="9">
        <v>6</v>
      </c>
      <c r="F26" s="9">
        <v>5</v>
      </c>
      <c r="G26" s="11">
        <v>1</v>
      </c>
      <c r="H26" s="33"/>
      <c r="I26" s="8">
        <v>13</v>
      </c>
      <c r="J26" s="9">
        <v>46</v>
      </c>
      <c r="K26" s="11">
        <v>3.5384615384615383</v>
      </c>
      <c r="N26" s="39">
        <v>19</v>
      </c>
      <c r="O26" s="39" t="s">
        <v>45</v>
      </c>
      <c r="P26" s="114">
        <v>7</v>
      </c>
      <c r="Q26" s="9">
        <v>11</v>
      </c>
      <c r="R26" s="9">
        <v>13</v>
      </c>
      <c r="S26" s="37">
        <v>6</v>
      </c>
      <c r="T26" s="39"/>
      <c r="U26" s="39">
        <v>37</v>
      </c>
      <c r="V26" s="46">
        <v>130</v>
      </c>
      <c r="W26" s="46">
        <v>3.5135135135135136</v>
      </c>
      <c r="X26" s="37">
        <v>19</v>
      </c>
      <c r="Y26" s="7" t="s">
        <v>30</v>
      </c>
      <c r="Z26" s="33">
        <v>14</v>
      </c>
      <c r="AA26" s="39">
        <v>20</v>
      </c>
      <c r="AB26" s="33">
        <v>3</v>
      </c>
      <c r="AC26" s="39">
        <v>1</v>
      </c>
      <c r="AD26" s="33">
        <v>38</v>
      </c>
      <c r="AE26" s="39">
        <v>161</v>
      </c>
      <c r="AF26" s="253">
        <v>4.2368421052631575</v>
      </c>
      <c r="AG26" s="39">
        <v>0.2</v>
      </c>
      <c r="AH26" s="33">
        <v>1.5</v>
      </c>
      <c r="AI26" s="244">
        <v>2.9368421052631577</v>
      </c>
      <c r="AJ26" s="46">
        <v>19</v>
      </c>
      <c r="AK26" s="39" t="s">
        <v>26</v>
      </c>
      <c r="AL26" s="33">
        <v>17</v>
      </c>
      <c r="AM26" s="39">
        <v>17</v>
      </c>
      <c r="AN26" s="33">
        <v>9</v>
      </c>
      <c r="AO26" s="39">
        <v>1</v>
      </c>
      <c r="AP26" s="33">
        <v>44</v>
      </c>
      <c r="AQ26" s="39">
        <v>182</v>
      </c>
      <c r="AR26" s="33">
        <v>4.136363636363637</v>
      </c>
      <c r="AS26" s="39">
        <v>0.3</v>
      </c>
      <c r="AT26" s="33">
        <v>1.6</v>
      </c>
      <c r="AU26" s="249">
        <v>2.8363636363636364</v>
      </c>
      <c r="BF26" s="46">
        <v>19</v>
      </c>
      <c r="BG26" s="39" t="s">
        <v>45</v>
      </c>
      <c r="BH26" s="9">
        <v>24</v>
      </c>
      <c r="BI26" s="9">
        <v>31</v>
      </c>
      <c r="BJ26" s="9">
        <v>11</v>
      </c>
      <c r="BK26" s="9">
        <v>5</v>
      </c>
      <c r="BL26" s="37">
        <v>71</v>
      </c>
      <c r="BM26" s="46">
        <v>287</v>
      </c>
      <c r="BN26" s="235">
        <v>4.042253521126761</v>
      </c>
      <c r="BO26" s="60"/>
      <c r="BQ26" s="46">
        <v>19</v>
      </c>
      <c r="BR26" s="39" t="s">
        <v>27</v>
      </c>
      <c r="BS26" s="9">
        <v>36</v>
      </c>
      <c r="BT26" s="9">
        <v>43</v>
      </c>
      <c r="BU26" s="9">
        <v>15</v>
      </c>
      <c r="BV26" s="37">
        <v>6</v>
      </c>
      <c r="BW26" s="39">
        <v>100</v>
      </c>
      <c r="BX26" s="46">
        <v>409</v>
      </c>
      <c r="BY26" s="235">
        <v>4.09</v>
      </c>
      <c r="CA26" s="46">
        <v>19</v>
      </c>
      <c r="CB26" s="39" t="s">
        <v>30</v>
      </c>
      <c r="CC26" s="9">
        <v>35</v>
      </c>
      <c r="CD26" s="9">
        <v>39</v>
      </c>
      <c r="CE26" s="9">
        <v>9</v>
      </c>
      <c r="CF26" s="37">
        <v>2</v>
      </c>
      <c r="CG26" s="39">
        <v>85</v>
      </c>
      <c r="CH26" s="46">
        <v>362</v>
      </c>
      <c r="CI26" s="244">
        <v>4.258823529411765</v>
      </c>
      <c r="CJ26" s="271">
        <v>0.4</v>
      </c>
      <c r="CK26" s="272">
        <v>2.3</v>
      </c>
      <c r="CL26" s="273">
        <v>2.358823529411765</v>
      </c>
      <c r="CN26" s="46">
        <v>19</v>
      </c>
      <c r="CO26" s="39" t="s">
        <v>27</v>
      </c>
      <c r="CP26" s="9">
        <v>5</v>
      </c>
      <c r="CQ26" s="9">
        <v>4</v>
      </c>
      <c r="CR26" s="9">
        <v>0</v>
      </c>
      <c r="CS26" s="37">
        <v>3</v>
      </c>
      <c r="CT26" s="39">
        <v>12</v>
      </c>
      <c r="CU26" s="46">
        <v>47</v>
      </c>
      <c r="CV26" s="289">
        <v>3.9166666666666665</v>
      </c>
      <c r="CW26" s="271">
        <v>1.2</v>
      </c>
      <c r="CX26" s="272">
        <v>1.3</v>
      </c>
      <c r="CY26" s="273">
        <v>3.8166666666666664</v>
      </c>
      <c r="DD26" s="46">
        <v>19</v>
      </c>
      <c r="DE26" s="99" t="s">
        <v>49</v>
      </c>
      <c r="DF26" s="9">
        <v>10</v>
      </c>
      <c r="DG26" s="9">
        <v>13</v>
      </c>
      <c r="DH26" s="9">
        <v>4</v>
      </c>
      <c r="DI26" s="37">
        <v>10</v>
      </c>
      <c r="DJ26" s="39">
        <v>37</v>
      </c>
      <c r="DK26" s="46">
        <v>134</v>
      </c>
      <c r="DL26" s="235">
        <v>3.6216216216216215</v>
      </c>
      <c r="DN26" s="46">
        <v>19</v>
      </c>
      <c r="DO26" s="39" t="s">
        <v>18</v>
      </c>
      <c r="DP26" s="9">
        <v>2</v>
      </c>
      <c r="DQ26" s="9">
        <v>10</v>
      </c>
      <c r="DR26" s="9">
        <v>12</v>
      </c>
      <c r="DS26" s="37">
        <v>10</v>
      </c>
      <c r="DT26" s="39">
        <v>34</v>
      </c>
      <c r="DU26" s="46">
        <v>106</v>
      </c>
      <c r="DV26" s="328">
        <v>3.1176470588235294</v>
      </c>
      <c r="DW26" s="271">
        <v>0.7</v>
      </c>
      <c r="DX26" s="272">
        <v>0</v>
      </c>
      <c r="DY26" s="273">
        <v>3.817647058823529</v>
      </c>
      <c r="EA26" s="136">
        <v>19</v>
      </c>
      <c r="EB26" s="99" t="s">
        <v>27</v>
      </c>
      <c r="EC26" s="303">
        <v>7</v>
      </c>
      <c r="ED26" s="304">
        <v>14</v>
      </c>
      <c r="EE26" s="304">
        <v>4</v>
      </c>
      <c r="EF26" s="304">
        <v>6</v>
      </c>
      <c r="EG26" s="305">
        <v>31</v>
      </c>
      <c r="EH26" s="306">
        <v>115</v>
      </c>
      <c r="EI26" s="318">
        <v>3.7096774193548385</v>
      </c>
      <c r="EJ26" s="318">
        <v>4.142857142857143</v>
      </c>
      <c r="EK26" s="325">
        <v>-0.24285714285714333</v>
      </c>
      <c r="EM26" s="136">
        <v>19</v>
      </c>
      <c r="EN26" s="99" t="s">
        <v>19</v>
      </c>
      <c r="EO26" s="303">
        <v>8</v>
      </c>
      <c r="EP26" s="304">
        <v>8</v>
      </c>
      <c r="EQ26" s="304">
        <v>9</v>
      </c>
      <c r="ER26" s="304">
        <v>5</v>
      </c>
      <c r="ES26" s="305">
        <v>30</v>
      </c>
      <c r="ET26" s="306">
        <v>109</v>
      </c>
      <c r="EU26" s="307">
        <v>3.6333333333333333</v>
      </c>
      <c r="EX26" s="136">
        <v>19</v>
      </c>
      <c r="EY26" s="99" t="s">
        <v>27</v>
      </c>
      <c r="EZ26" s="66">
        <v>9</v>
      </c>
      <c r="FA26" s="170">
        <v>25</v>
      </c>
      <c r="FB26" s="170">
        <v>13</v>
      </c>
      <c r="FC26" s="170">
        <v>12</v>
      </c>
      <c r="FD26" s="173">
        <v>59</v>
      </c>
      <c r="FE26" s="168">
        <v>208</v>
      </c>
      <c r="FF26" s="264">
        <v>3.5254237288135593</v>
      </c>
      <c r="FG26" s="355">
        <v>-0.4077380952380949</v>
      </c>
      <c r="FH26" s="358">
        <v>20</v>
      </c>
      <c r="FI26" s="355"/>
      <c r="FM26" s="136">
        <v>19</v>
      </c>
      <c r="FN26" s="353" t="s">
        <v>27</v>
      </c>
      <c r="FO26" s="66">
        <v>9</v>
      </c>
      <c r="FP26" s="170">
        <v>25</v>
      </c>
      <c r="FQ26" s="170">
        <v>13</v>
      </c>
      <c r="FR26" s="170">
        <v>12</v>
      </c>
      <c r="FS26" s="305">
        <v>59</v>
      </c>
      <c r="FT26" s="306">
        <v>208</v>
      </c>
      <c r="FU26" s="325">
        <v>3.5254237288135593</v>
      </c>
      <c r="FX26" s="136">
        <v>19</v>
      </c>
      <c r="FY26" s="353" t="s">
        <v>18</v>
      </c>
      <c r="FZ26" s="66">
        <v>8</v>
      </c>
      <c r="GA26" s="170">
        <v>27</v>
      </c>
      <c r="GB26" s="170">
        <v>25</v>
      </c>
      <c r="GC26" s="170">
        <v>14</v>
      </c>
      <c r="GD26" s="305">
        <v>74</v>
      </c>
      <c r="GE26" s="306">
        <v>251</v>
      </c>
      <c r="GF26" s="366">
        <v>3.391891891891892</v>
      </c>
      <c r="GG26" s="367">
        <v>0.9</v>
      </c>
      <c r="GH26" s="367">
        <v>0.4</v>
      </c>
      <c r="GI26" s="372">
        <v>3.8918918918918926</v>
      </c>
      <c r="GL26" s="98">
        <v>19</v>
      </c>
      <c r="GM26" s="99" t="s">
        <v>27</v>
      </c>
      <c r="GN26" s="35">
        <v>2</v>
      </c>
      <c r="GO26" s="170">
        <v>3</v>
      </c>
      <c r="GP26" s="170">
        <v>1</v>
      </c>
      <c r="GQ26" s="388">
        <v>1</v>
      </c>
      <c r="GR26" s="305">
        <v>7</v>
      </c>
      <c r="GS26" s="386">
        <v>27</v>
      </c>
      <c r="GT26" s="383">
        <v>3.857142857142857</v>
      </c>
      <c r="GU26" s="375"/>
      <c r="GV26" s="98">
        <v>19</v>
      </c>
      <c r="GW26" s="99" t="s">
        <v>45</v>
      </c>
      <c r="GX26" s="35">
        <v>1</v>
      </c>
      <c r="GY26" s="170">
        <v>3</v>
      </c>
      <c r="GZ26" s="170">
        <v>5</v>
      </c>
      <c r="HA26" s="388">
        <v>2</v>
      </c>
      <c r="HB26" s="305">
        <v>11</v>
      </c>
      <c r="HC26" s="386">
        <v>36</v>
      </c>
      <c r="HD26" s="393">
        <v>3.272727272727273</v>
      </c>
      <c r="HE26" s="381">
        <f t="shared" si="0"/>
        <v>-0.32727272727272716</v>
      </c>
      <c r="HF26" s="377">
        <v>3.6</v>
      </c>
    </row>
    <row r="27" spans="2:214" ht="16.5" thickBot="1">
      <c r="B27" s="173">
        <v>20</v>
      </c>
      <c r="C27" s="442" t="s">
        <v>25</v>
      </c>
      <c r="D27" s="8">
        <v>2</v>
      </c>
      <c r="E27" s="9">
        <v>1</v>
      </c>
      <c r="F27" s="9">
        <v>5</v>
      </c>
      <c r="G27" s="11">
        <v>1</v>
      </c>
      <c r="H27" s="33"/>
      <c r="I27" s="8">
        <v>9</v>
      </c>
      <c r="J27" s="9">
        <v>31</v>
      </c>
      <c r="K27" s="11">
        <v>3.4444444444444446</v>
      </c>
      <c r="N27" s="39">
        <v>20</v>
      </c>
      <c r="O27" s="39" t="s">
        <v>31</v>
      </c>
      <c r="P27" s="114">
        <v>7</v>
      </c>
      <c r="Q27" s="9">
        <v>12</v>
      </c>
      <c r="R27" s="9">
        <v>15</v>
      </c>
      <c r="S27" s="37">
        <v>6</v>
      </c>
      <c r="T27" s="39"/>
      <c r="U27" s="39">
        <v>40</v>
      </c>
      <c r="V27" s="46">
        <v>140</v>
      </c>
      <c r="W27" s="46">
        <v>3.5</v>
      </c>
      <c r="X27" s="37">
        <v>20</v>
      </c>
      <c r="Y27" s="7" t="s">
        <v>17</v>
      </c>
      <c r="Z27" s="33">
        <v>10</v>
      </c>
      <c r="AA27" s="39">
        <v>8</v>
      </c>
      <c r="AB27" s="33">
        <v>7</v>
      </c>
      <c r="AC27" s="39">
        <v>4</v>
      </c>
      <c r="AD27" s="33">
        <v>29</v>
      </c>
      <c r="AE27" s="39">
        <v>111</v>
      </c>
      <c r="AF27" s="253">
        <v>3.8275862068965516</v>
      </c>
      <c r="AG27" s="39">
        <v>0.1</v>
      </c>
      <c r="AH27" s="33">
        <v>1.2</v>
      </c>
      <c r="AI27" s="244">
        <v>2.727586206896552</v>
      </c>
      <c r="AJ27" s="46">
        <v>20</v>
      </c>
      <c r="AK27" s="39" t="s">
        <v>17</v>
      </c>
      <c r="AL27" s="33">
        <v>14</v>
      </c>
      <c r="AM27" s="39">
        <v>11</v>
      </c>
      <c r="AN27" s="33">
        <v>8</v>
      </c>
      <c r="AO27" s="39">
        <v>5</v>
      </c>
      <c r="AP27" s="33">
        <v>38</v>
      </c>
      <c r="AQ27" s="39">
        <v>148</v>
      </c>
      <c r="AR27" s="33">
        <v>3.8947368421052633</v>
      </c>
      <c r="AS27" s="39">
        <v>0.6</v>
      </c>
      <c r="AT27" s="33">
        <v>2.1</v>
      </c>
      <c r="AU27" s="249">
        <v>2.3947368421052633</v>
      </c>
      <c r="BF27" s="46">
        <v>20</v>
      </c>
      <c r="BG27" s="39" t="s">
        <v>19</v>
      </c>
      <c r="BH27" s="9">
        <v>9</v>
      </c>
      <c r="BI27" s="9">
        <v>18</v>
      </c>
      <c r="BJ27" s="9">
        <v>4</v>
      </c>
      <c r="BK27" s="9">
        <v>2</v>
      </c>
      <c r="BL27" s="37">
        <v>33</v>
      </c>
      <c r="BM27" s="46">
        <v>133</v>
      </c>
      <c r="BN27" s="235">
        <v>4.03030303030303</v>
      </c>
      <c r="BO27" s="60"/>
      <c r="BQ27" s="46">
        <v>20</v>
      </c>
      <c r="BR27" s="39" t="s">
        <v>28</v>
      </c>
      <c r="BS27" s="9">
        <v>22</v>
      </c>
      <c r="BT27" s="9">
        <v>26</v>
      </c>
      <c r="BU27" s="9">
        <v>7</v>
      </c>
      <c r="BV27" s="37">
        <v>0</v>
      </c>
      <c r="BW27" s="39">
        <v>55</v>
      </c>
      <c r="BX27" s="46">
        <v>235</v>
      </c>
      <c r="BY27" s="235">
        <v>4.2727272727272725</v>
      </c>
      <c r="CA27" s="46">
        <v>20</v>
      </c>
      <c r="CB27" s="39" t="s">
        <v>28</v>
      </c>
      <c r="CC27" s="9">
        <v>22</v>
      </c>
      <c r="CD27" s="9">
        <v>26</v>
      </c>
      <c r="CE27" s="9">
        <v>7</v>
      </c>
      <c r="CF27" s="37">
        <v>0</v>
      </c>
      <c r="CG27" s="39">
        <v>55</v>
      </c>
      <c r="CH27" s="46">
        <v>235</v>
      </c>
      <c r="CI27" s="244">
        <v>4.2727272727272725</v>
      </c>
      <c r="CJ27" s="271">
        <v>0.3</v>
      </c>
      <c r="CK27" s="272">
        <v>2.3</v>
      </c>
      <c r="CL27" s="273">
        <v>2.2727272727272725</v>
      </c>
      <c r="CN27" s="46">
        <v>20</v>
      </c>
      <c r="CO27" s="39" t="s">
        <v>28</v>
      </c>
      <c r="CP27" s="9">
        <v>9</v>
      </c>
      <c r="CQ27" s="9">
        <v>8</v>
      </c>
      <c r="CR27" s="9">
        <v>0</v>
      </c>
      <c r="CS27" s="37">
        <v>1</v>
      </c>
      <c r="CT27" s="39">
        <v>18</v>
      </c>
      <c r="CU27" s="46">
        <v>79</v>
      </c>
      <c r="CV27" s="289">
        <v>4.388888888888889</v>
      </c>
      <c r="CW27" s="271">
        <v>2.4</v>
      </c>
      <c r="CX27" s="272">
        <v>0.5</v>
      </c>
      <c r="CY27" s="273">
        <v>6.28888888888889</v>
      </c>
      <c r="DD27" s="46">
        <v>20</v>
      </c>
      <c r="DE27" s="99" t="s">
        <v>47</v>
      </c>
      <c r="DF27" s="9">
        <v>9</v>
      </c>
      <c r="DG27" s="9">
        <v>11</v>
      </c>
      <c r="DH27" s="9">
        <v>7</v>
      </c>
      <c r="DI27" s="37">
        <v>9</v>
      </c>
      <c r="DJ27" s="39">
        <v>36</v>
      </c>
      <c r="DK27" s="46">
        <v>128</v>
      </c>
      <c r="DL27" s="235">
        <v>3.5555555555555554</v>
      </c>
      <c r="DN27" s="46">
        <v>20</v>
      </c>
      <c r="DO27" s="39" t="s">
        <v>26</v>
      </c>
      <c r="DP27" s="9">
        <v>10</v>
      </c>
      <c r="DQ27" s="9">
        <v>11</v>
      </c>
      <c r="DR27" s="9">
        <v>8</v>
      </c>
      <c r="DS27" s="37">
        <v>4</v>
      </c>
      <c r="DT27" s="39">
        <v>33</v>
      </c>
      <c r="DU27" s="46">
        <v>126</v>
      </c>
      <c r="DV27" s="328">
        <v>3.8181818181818183</v>
      </c>
      <c r="DW27" s="271">
        <v>0.6</v>
      </c>
      <c r="DX27" s="272">
        <v>0.8</v>
      </c>
      <c r="DY27" s="273">
        <v>3.618181818181818</v>
      </c>
      <c r="EA27" s="135">
        <v>20</v>
      </c>
      <c r="EB27" s="99" t="s">
        <v>28</v>
      </c>
      <c r="EC27" s="303">
        <v>16</v>
      </c>
      <c r="ED27" s="304">
        <v>17</v>
      </c>
      <c r="EE27" s="304">
        <v>6</v>
      </c>
      <c r="EF27" s="304">
        <v>3</v>
      </c>
      <c r="EG27" s="305">
        <v>42</v>
      </c>
      <c r="EH27" s="306">
        <v>172</v>
      </c>
      <c r="EI27" s="318">
        <v>4.095238095238095</v>
      </c>
      <c r="EJ27" s="318">
        <v>4.25</v>
      </c>
      <c r="EK27" s="325">
        <v>-0.25</v>
      </c>
      <c r="EM27" s="135">
        <v>20</v>
      </c>
      <c r="EN27" s="99" t="s">
        <v>47</v>
      </c>
      <c r="EO27" s="303">
        <v>11</v>
      </c>
      <c r="EP27" s="304">
        <v>12</v>
      </c>
      <c r="EQ27" s="304">
        <v>8</v>
      </c>
      <c r="ER27" s="304">
        <v>10</v>
      </c>
      <c r="ES27" s="305">
        <v>41</v>
      </c>
      <c r="ET27" s="306">
        <v>147</v>
      </c>
      <c r="EU27" s="307">
        <v>3.5853658536585367</v>
      </c>
      <c r="EX27" s="135">
        <v>20</v>
      </c>
      <c r="EY27" s="99" t="s">
        <v>28</v>
      </c>
      <c r="EZ27" s="66">
        <v>41</v>
      </c>
      <c r="FA27" s="170">
        <v>25</v>
      </c>
      <c r="FB27" s="170">
        <v>11</v>
      </c>
      <c r="FC27" s="170">
        <v>5</v>
      </c>
      <c r="FD27" s="173">
        <v>82</v>
      </c>
      <c r="FE27" s="168">
        <v>348</v>
      </c>
      <c r="FF27" s="264">
        <v>4.2439024390243905</v>
      </c>
      <c r="FG27" s="355">
        <v>-0.4384652509652507</v>
      </c>
      <c r="FH27" s="358">
        <v>21</v>
      </c>
      <c r="FI27" s="355"/>
      <c r="FM27" s="135">
        <v>20</v>
      </c>
      <c r="FN27" s="353" t="s">
        <v>28</v>
      </c>
      <c r="FO27" s="66">
        <v>41</v>
      </c>
      <c r="FP27" s="170">
        <v>25</v>
      </c>
      <c r="FQ27" s="170">
        <v>11</v>
      </c>
      <c r="FR27" s="170">
        <v>5</v>
      </c>
      <c r="FS27" s="305">
        <v>82</v>
      </c>
      <c r="FT27" s="306">
        <v>348</v>
      </c>
      <c r="FU27" s="325">
        <v>4.2439024390243905</v>
      </c>
      <c r="FX27" s="135">
        <v>20</v>
      </c>
      <c r="FY27" s="353" t="s">
        <v>25</v>
      </c>
      <c r="FZ27" s="66">
        <v>27</v>
      </c>
      <c r="GA27" s="170">
        <v>33</v>
      </c>
      <c r="GB27" s="170">
        <v>15</v>
      </c>
      <c r="GC27" s="170">
        <v>5</v>
      </c>
      <c r="GD27" s="305">
        <v>80</v>
      </c>
      <c r="GE27" s="306">
        <v>322</v>
      </c>
      <c r="GF27" s="366">
        <v>4.025</v>
      </c>
      <c r="GG27" s="367">
        <v>1.3</v>
      </c>
      <c r="GH27" s="367">
        <v>2.1</v>
      </c>
      <c r="GI27" s="372">
        <v>3.225</v>
      </c>
      <c r="GL27" s="98">
        <v>20</v>
      </c>
      <c r="GM27" s="99" t="s">
        <v>28</v>
      </c>
      <c r="GN27" s="35">
        <v>2</v>
      </c>
      <c r="GO27" s="170">
        <v>5</v>
      </c>
      <c r="GP27" s="170">
        <v>3</v>
      </c>
      <c r="GQ27" s="388">
        <v>1</v>
      </c>
      <c r="GR27" s="305">
        <v>11</v>
      </c>
      <c r="GS27" s="386">
        <v>41</v>
      </c>
      <c r="GT27" s="383">
        <v>3.727272727272727</v>
      </c>
      <c r="GU27" s="375"/>
      <c r="GV27" s="98">
        <v>20</v>
      </c>
      <c r="GW27" s="99" t="s">
        <v>29</v>
      </c>
      <c r="GX27" s="35">
        <v>3</v>
      </c>
      <c r="GY27" s="170">
        <v>7</v>
      </c>
      <c r="GZ27" s="170">
        <v>4</v>
      </c>
      <c r="HA27" s="388">
        <v>1</v>
      </c>
      <c r="HB27" s="305">
        <v>15</v>
      </c>
      <c r="HC27" s="386">
        <v>57</v>
      </c>
      <c r="HD27" s="393">
        <v>3.8</v>
      </c>
      <c r="HE27" s="381">
        <f t="shared" si="0"/>
        <v>-0.38390804597701145</v>
      </c>
      <c r="HF27" s="376">
        <v>4.183908045977011</v>
      </c>
    </row>
    <row r="28" spans="2:214" ht="16.5" thickBot="1">
      <c r="B28" s="173">
        <v>21</v>
      </c>
      <c r="C28" s="442" t="s">
        <v>31</v>
      </c>
      <c r="D28" s="8">
        <v>1</v>
      </c>
      <c r="E28" s="9">
        <v>5</v>
      </c>
      <c r="F28" s="9">
        <v>7</v>
      </c>
      <c r="G28" s="11">
        <v>2</v>
      </c>
      <c r="H28" s="33"/>
      <c r="I28" s="8">
        <v>15</v>
      </c>
      <c r="J28" s="9">
        <v>50</v>
      </c>
      <c r="K28" s="11">
        <v>3.3333333333333335</v>
      </c>
      <c r="N28" s="39">
        <v>21</v>
      </c>
      <c r="O28" s="39" t="s">
        <v>17</v>
      </c>
      <c r="P28" s="114">
        <v>5</v>
      </c>
      <c r="Q28" s="9">
        <v>11</v>
      </c>
      <c r="R28" s="9">
        <v>12</v>
      </c>
      <c r="S28" s="37">
        <v>5</v>
      </c>
      <c r="T28" s="39"/>
      <c r="U28" s="39">
        <v>33</v>
      </c>
      <c r="V28" s="46">
        <v>115</v>
      </c>
      <c r="W28" s="46">
        <v>3.484848484848485</v>
      </c>
      <c r="X28" s="37">
        <v>21</v>
      </c>
      <c r="Y28" s="7" t="s">
        <v>16</v>
      </c>
      <c r="Z28" s="33">
        <v>12</v>
      </c>
      <c r="AA28" s="39">
        <v>8</v>
      </c>
      <c r="AB28" s="33">
        <v>1</v>
      </c>
      <c r="AC28" s="39">
        <v>2</v>
      </c>
      <c r="AD28" s="33">
        <v>23</v>
      </c>
      <c r="AE28" s="39">
        <v>99</v>
      </c>
      <c r="AF28" s="253">
        <v>4.304347826086956</v>
      </c>
      <c r="AG28" s="39">
        <v>0.3</v>
      </c>
      <c r="AH28" s="33">
        <v>2</v>
      </c>
      <c r="AI28" s="244">
        <v>2.604347826086956</v>
      </c>
      <c r="AJ28" s="46">
        <v>21</v>
      </c>
      <c r="AK28" s="39" t="s">
        <v>48</v>
      </c>
      <c r="AL28" s="33">
        <v>15</v>
      </c>
      <c r="AM28" s="39">
        <v>17</v>
      </c>
      <c r="AN28" s="33">
        <v>14</v>
      </c>
      <c r="AO28" s="39">
        <v>9</v>
      </c>
      <c r="AP28" s="33">
        <v>55</v>
      </c>
      <c r="AQ28" s="39">
        <v>203</v>
      </c>
      <c r="AR28" s="33">
        <v>3.690909090909091</v>
      </c>
      <c r="AS28" s="39">
        <v>0.4</v>
      </c>
      <c r="AT28" s="33">
        <v>1.7</v>
      </c>
      <c r="AU28" s="249">
        <v>2.3909090909090907</v>
      </c>
      <c r="BF28" s="46">
        <v>21</v>
      </c>
      <c r="BG28" s="39" t="s">
        <v>25</v>
      </c>
      <c r="BH28" s="9">
        <v>27</v>
      </c>
      <c r="BI28" s="9">
        <v>26</v>
      </c>
      <c r="BJ28" s="9">
        <v>16</v>
      </c>
      <c r="BK28" s="9">
        <v>6</v>
      </c>
      <c r="BL28" s="37">
        <v>75</v>
      </c>
      <c r="BM28" s="46">
        <v>299</v>
      </c>
      <c r="BN28" s="235">
        <v>3.986666666666667</v>
      </c>
      <c r="BO28" s="60"/>
      <c r="BQ28" s="46">
        <v>21</v>
      </c>
      <c r="BR28" s="39" t="s">
        <v>50</v>
      </c>
      <c r="BS28" s="9">
        <v>42</v>
      </c>
      <c r="BT28" s="9">
        <v>26</v>
      </c>
      <c r="BU28" s="9">
        <v>8</v>
      </c>
      <c r="BV28" s="37">
        <v>0</v>
      </c>
      <c r="BW28" s="39">
        <v>76</v>
      </c>
      <c r="BX28" s="46">
        <v>338</v>
      </c>
      <c r="BY28" s="235">
        <v>4.447368421052632</v>
      </c>
      <c r="CA28" s="46">
        <v>21</v>
      </c>
      <c r="CB28" s="39" t="s">
        <v>17</v>
      </c>
      <c r="CC28" s="9">
        <v>28</v>
      </c>
      <c r="CD28" s="9">
        <v>30</v>
      </c>
      <c r="CE28" s="9">
        <v>17</v>
      </c>
      <c r="CF28" s="37">
        <v>6</v>
      </c>
      <c r="CG28" s="39">
        <v>81</v>
      </c>
      <c r="CH28" s="46">
        <v>323</v>
      </c>
      <c r="CI28" s="244">
        <v>3.9876543209876543</v>
      </c>
      <c r="CJ28" s="271">
        <v>0.8</v>
      </c>
      <c r="CK28" s="272">
        <v>2.6</v>
      </c>
      <c r="CL28" s="273">
        <v>2.187654320987654</v>
      </c>
      <c r="CN28" s="46">
        <v>21</v>
      </c>
      <c r="CO28" s="39" t="s">
        <v>50</v>
      </c>
      <c r="CP28" s="9">
        <v>9</v>
      </c>
      <c r="CQ28" s="9">
        <v>5</v>
      </c>
      <c r="CR28" s="9">
        <v>3</v>
      </c>
      <c r="CS28" s="37">
        <v>0</v>
      </c>
      <c r="CT28" s="39">
        <v>17</v>
      </c>
      <c r="CU28" s="46">
        <v>74</v>
      </c>
      <c r="CV28" s="289">
        <v>4.352941176470588</v>
      </c>
      <c r="CW28" s="271">
        <v>2.4</v>
      </c>
      <c r="CX28" s="272">
        <v>0.7</v>
      </c>
      <c r="CY28" s="273">
        <v>6.052941176470587</v>
      </c>
      <c r="DD28" s="46">
        <v>21</v>
      </c>
      <c r="DE28" s="99" t="s">
        <v>31</v>
      </c>
      <c r="DF28" s="9">
        <v>6</v>
      </c>
      <c r="DG28" s="9">
        <v>13</v>
      </c>
      <c r="DH28" s="9">
        <v>9</v>
      </c>
      <c r="DI28" s="37">
        <v>7</v>
      </c>
      <c r="DJ28" s="39">
        <v>35</v>
      </c>
      <c r="DK28" s="46">
        <v>123</v>
      </c>
      <c r="DL28" s="235">
        <v>3.5142857142857142</v>
      </c>
      <c r="DN28" s="46">
        <v>21</v>
      </c>
      <c r="DO28" s="39" t="s">
        <v>43</v>
      </c>
      <c r="DP28" s="9">
        <v>11</v>
      </c>
      <c r="DQ28" s="9">
        <v>11</v>
      </c>
      <c r="DR28" s="9">
        <v>11</v>
      </c>
      <c r="DS28" s="37">
        <v>4</v>
      </c>
      <c r="DT28" s="39">
        <v>37</v>
      </c>
      <c r="DU28" s="46">
        <v>140</v>
      </c>
      <c r="DV28" s="328">
        <v>3.7837837837837838</v>
      </c>
      <c r="DW28" s="271">
        <v>0.5</v>
      </c>
      <c r="DX28" s="272">
        <v>0.7</v>
      </c>
      <c r="DY28" s="273">
        <v>3.583783783783784</v>
      </c>
      <c r="EA28" s="135">
        <v>21</v>
      </c>
      <c r="EB28" s="99" t="s">
        <v>50</v>
      </c>
      <c r="EC28" s="303">
        <v>21</v>
      </c>
      <c r="ED28" s="304">
        <v>15</v>
      </c>
      <c r="EE28" s="304">
        <v>9</v>
      </c>
      <c r="EF28" s="304">
        <v>0</v>
      </c>
      <c r="EG28" s="305">
        <v>45</v>
      </c>
      <c r="EH28" s="306">
        <v>192</v>
      </c>
      <c r="EI28" s="318">
        <v>4.266666666666667</v>
      </c>
      <c r="EJ28" s="318">
        <v>5</v>
      </c>
      <c r="EK28" s="325">
        <v>-0.2571428571428571</v>
      </c>
      <c r="EM28" s="135">
        <v>21</v>
      </c>
      <c r="EN28" s="99" t="s">
        <v>31</v>
      </c>
      <c r="EO28" s="303">
        <v>7</v>
      </c>
      <c r="EP28" s="304">
        <v>14</v>
      </c>
      <c r="EQ28" s="304">
        <v>11</v>
      </c>
      <c r="ER28" s="304">
        <v>8</v>
      </c>
      <c r="ES28" s="305">
        <v>40</v>
      </c>
      <c r="ET28" s="306">
        <v>140</v>
      </c>
      <c r="EU28" s="307">
        <v>3.5</v>
      </c>
      <c r="EX28" s="135">
        <v>21</v>
      </c>
      <c r="EY28" s="99" t="s">
        <v>50</v>
      </c>
      <c r="EZ28" s="66">
        <v>45</v>
      </c>
      <c r="FA28" s="170">
        <v>32</v>
      </c>
      <c r="FB28" s="170">
        <v>11</v>
      </c>
      <c r="FC28" s="170">
        <v>1</v>
      </c>
      <c r="FD28" s="173">
        <v>89</v>
      </c>
      <c r="FE28" s="168">
        <v>388</v>
      </c>
      <c r="FF28" s="264">
        <v>4.359550561797753</v>
      </c>
      <c r="FG28" s="355">
        <v>-0.4555893279297538</v>
      </c>
      <c r="FH28" s="358">
        <v>22</v>
      </c>
      <c r="FI28" s="355"/>
      <c r="FM28" s="135">
        <v>21</v>
      </c>
      <c r="FN28" s="353" t="s">
        <v>50</v>
      </c>
      <c r="FO28" s="66">
        <v>45</v>
      </c>
      <c r="FP28" s="170">
        <v>32</v>
      </c>
      <c r="FQ28" s="170">
        <v>11</v>
      </c>
      <c r="FR28" s="170">
        <v>1</v>
      </c>
      <c r="FS28" s="305">
        <v>89</v>
      </c>
      <c r="FT28" s="306">
        <v>388</v>
      </c>
      <c r="FU28" s="325">
        <v>4.359550561797753</v>
      </c>
      <c r="FX28" s="135">
        <v>21</v>
      </c>
      <c r="FY28" s="353" t="s">
        <v>45</v>
      </c>
      <c r="FZ28" s="66">
        <v>23</v>
      </c>
      <c r="GA28" s="170">
        <v>20</v>
      </c>
      <c r="GB28" s="170">
        <v>11</v>
      </c>
      <c r="GC28" s="170">
        <v>21</v>
      </c>
      <c r="GD28" s="305">
        <v>75</v>
      </c>
      <c r="GE28" s="306">
        <v>270</v>
      </c>
      <c r="GF28" s="366">
        <v>3.6</v>
      </c>
      <c r="GG28" s="367">
        <v>1</v>
      </c>
      <c r="GH28" s="367">
        <v>1.4</v>
      </c>
      <c r="GI28" s="372">
        <v>3.2</v>
      </c>
      <c r="GL28" s="98">
        <v>21</v>
      </c>
      <c r="GM28" s="99" t="s">
        <v>50</v>
      </c>
      <c r="GN28" s="35">
        <v>4</v>
      </c>
      <c r="GO28" s="170">
        <v>8</v>
      </c>
      <c r="GP28" s="170">
        <v>2</v>
      </c>
      <c r="GQ28" s="388">
        <v>0</v>
      </c>
      <c r="GR28" s="305">
        <v>14</v>
      </c>
      <c r="GS28" s="386">
        <v>58</v>
      </c>
      <c r="GT28" s="383">
        <v>4.142857142857143</v>
      </c>
      <c r="GU28" s="375"/>
      <c r="GV28" s="98">
        <v>21</v>
      </c>
      <c r="GW28" s="99" t="s">
        <v>18</v>
      </c>
      <c r="GX28" s="35">
        <v>0</v>
      </c>
      <c r="GY28" s="170">
        <v>2</v>
      </c>
      <c r="GZ28" s="170">
        <v>5</v>
      </c>
      <c r="HA28" s="388">
        <v>2</v>
      </c>
      <c r="HB28" s="305">
        <v>9</v>
      </c>
      <c r="HC28" s="386">
        <v>27</v>
      </c>
      <c r="HD28" s="393">
        <v>3</v>
      </c>
      <c r="HE28" s="381">
        <f t="shared" si="0"/>
        <v>-0.3918918918918921</v>
      </c>
      <c r="HF28" s="376">
        <v>3.391891891891892</v>
      </c>
    </row>
    <row r="29" spans="2:214" ht="16.5" thickBot="1">
      <c r="B29" s="173">
        <v>22</v>
      </c>
      <c r="C29" s="442" t="s">
        <v>17</v>
      </c>
      <c r="D29" s="8">
        <v>0</v>
      </c>
      <c r="E29" s="9">
        <v>4</v>
      </c>
      <c r="F29" s="9">
        <v>5</v>
      </c>
      <c r="G29" s="11">
        <v>1</v>
      </c>
      <c r="H29" s="33"/>
      <c r="I29" s="8">
        <v>10</v>
      </c>
      <c r="J29" s="9">
        <v>33</v>
      </c>
      <c r="K29" s="11">
        <v>3.3</v>
      </c>
      <c r="N29" s="39">
        <v>22</v>
      </c>
      <c r="O29" s="39" t="s">
        <v>24</v>
      </c>
      <c r="P29" s="114">
        <v>6</v>
      </c>
      <c r="Q29" s="9">
        <v>13</v>
      </c>
      <c r="R29" s="9">
        <v>13</v>
      </c>
      <c r="S29" s="37">
        <v>7</v>
      </c>
      <c r="T29" s="39"/>
      <c r="U29" s="39">
        <v>39</v>
      </c>
      <c r="V29" s="46">
        <v>135</v>
      </c>
      <c r="W29" s="46">
        <v>3.4615384615384617</v>
      </c>
      <c r="X29" s="37">
        <v>22</v>
      </c>
      <c r="Y29" s="7" t="s">
        <v>48</v>
      </c>
      <c r="Z29" s="33">
        <v>7</v>
      </c>
      <c r="AA29" s="39">
        <v>11</v>
      </c>
      <c r="AB29" s="33">
        <v>12</v>
      </c>
      <c r="AC29" s="39">
        <v>7</v>
      </c>
      <c r="AD29" s="33">
        <v>37</v>
      </c>
      <c r="AE29" s="39">
        <v>129</v>
      </c>
      <c r="AF29" s="253">
        <v>3.4864864864864864</v>
      </c>
      <c r="AG29" s="39">
        <v>0.1</v>
      </c>
      <c r="AH29" s="33">
        <v>1.1</v>
      </c>
      <c r="AI29" s="244">
        <v>2.4864864864864864</v>
      </c>
      <c r="AJ29" s="46">
        <v>22</v>
      </c>
      <c r="AK29" s="39" t="s">
        <v>30</v>
      </c>
      <c r="AL29" s="33">
        <v>20</v>
      </c>
      <c r="AM29" s="39">
        <v>23</v>
      </c>
      <c r="AN29" s="33">
        <v>6</v>
      </c>
      <c r="AO29" s="39">
        <v>1</v>
      </c>
      <c r="AP29" s="33">
        <v>50</v>
      </c>
      <c r="AQ29" s="39">
        <v>212</v>
      </c>
      <c r="AR29" s="33">
        <v>4.24</v>
      </c>
      <c r="AS29" s="39">
        <v>0.2</v>
      </c>
      <c r="AT29" s="33">
        <v>2.1</v>
      </c>
      <c r="AU29" s="249">
        <v>2.34</v>
      </c>
      <c r="BF29" s="46">
        <v>22</v>
      </c>
      <c r="BG29" s="39" t="s">
        <v>24</v>
      </c>
      <c r="BH29" s="9">
        <v>21</v>
      </c>
      <c r="BI29" s="9">
        <v>29</v>
      </c>
      <c r="BJ29" s="9">
        <v>13</v>
      </c>
      <c r="BK29" s="9">
        <v>5</v>
      </c>
      <c r="BL29" s="37">
        <v>68</v>
      </c>
      <c r="BM29" s="46">
        <v>270</v>
      </c>
      <c r="BN29" s="235">
        <v>3.9705882352941178</v>
      </c>
      <c r="BO29" s="60"/>
      <c r="BQ29" s="46">
        <v>22</v>
      </c>
      <c r="BR29" s="39" t="s">
        <v>29</v>
      </c>
      <c r="BS29" s="9">
        <v>43</v>
      </c>
      <c r="BT29" s="9">
        <v>46</v>
      </c>
      <c r="BU29" s="9">
        <v>9</v>
      </c>
      <c r="BV29" s="37">
        <v>2</v>
      </c>
      <c r="BW29" s="39">
        <v>100</v>
      </c>
      <c r="BX29" s="46">
        <v>430</v>
      </c>
      <c r="BY29" s="235">
        <v>4.3</v>
      </c>
      <c r="CA29" s="46">
        <v>22</v>
      </c>
      <c r="CB29" s="39" t="s">
        <v>26</v>
      </c>
      <c r="CC29" s="9">
        <v>35</v>
      </c>
      <c r="CD29" s="9">
        <v>38</v>
      </c>
      <c r="CE29" s="9">
        <v>17</v>
      </c>
      <c r="CF29" s="37">
        <v>4</v>
      </c>
      <c r="CG29" s="39">
        <v>94</v>
      </c>
      <c r="CH29" s="46">
        <v>386</v>
      </c>
      <c r="CI29" s="244">
        <v>4.1063829787234045</v>
      </c>
      <c r="CJ29" s="271">
        <v>0.3</v>
      </c>
      <c r="CK29" s="272">
        <v>2.5</v>
      </c>
      <c r="CL29" s="273">
        <v>1.9063829787234043</v>
      </c>
      <c r="CN29" s="46">
        <v>22</v>
      </c>
      <c r="CO29" s="39" t="s">
        <v>29</v>
      </c>
      <c r="CP29" s="9">
        <v>5</v>
      </c>
      <c r="CQ29" s="9">
        <v>10</v>
      </c>
      <c r="CR29" s="9">
        <v>1</v>
      </c>
      <c r="CS29" s="37">
        <v>0</v>
      </c>
      <c r="CT29" s="39">
        <v>16</v>
      </c>
      <c r="CU29" s="46">
        <v>68</v>
      </c>
      <c r="CV29" s="289">
        <v>4.25</v>
      </c>
      <c r="CW29" s="271">
        <v>1.8</v>
      </c>
      <c r="CX29" s="272">
        <v>1</v>
      </c>
      <c r="CY29" s="273">
        <v>5.05</v>
      </c>
      <c r="DD29" s="46">
        <v>22</v>
      </c>
      <c r="DE29" s="99" t="s">
        <v>45</v>
      </c>
      <c r="DF29" s="9">
        <v>7</v>
      </c>
      <c r="DG29" s="9">
        <v>10</v>
      </c>
      <c r="DH29" s="9">
        <v>6</v>
      </c>
      <c r="DI29" s="37">
        <v>11</v>
      </c>
      <c r="DJ29" s="39">
        <v>34</v>
      </c>
      <c r="DK29" s="46">
        <v>115</v>
      </c>
      <c r="DL29" s="235">
        <v>3.3823529411764706</v>
      </c>
      <c r="DN29" s="46">
        <v>22</v>
      </c>
      <c r="DO29" s="39" t="s">
        <v>24</v>
      </c>
      <c r="DP29" s="9">
        <v>2</v>
      </c>
      <c r="DQ29" s="9">
        <v>12</v>
      </c>
      <c r="DR29" s="9">
        <v>12</v>
      </c>
      <c r="DS29" s="37">
        <v>5</v>
      </c>
      <c r="DT29" s="39">
        <v>31</v>
      </c>
      <c r="DU29" s="46">
        <v>104</v>
      </c>
      <c r="DV29" s="328">
        <v>3.3548387096774195</v>
      </c>
      <c r="DW29" s="271">
        <v>0.9</v>
      </c>
      <c r="DX29" s="272">
        <v>0.8</v>
      </c>
      <c r="DY29" s="273">
        <v>3.4548387096774196</v>
      </c>
      <c r="EA29" s="135">
        <v>22</v>
      </c>
      <c r="EB29" s="99" t="s">
        <v>29</v>
      </c>
      <c r="EC29" s="303">
        <v>11</v>
      </c>
      <c r="ED29" s="308">
        <v>25</v>
      </c>
      <c r="EE29" s="308">
        <v>5</v>
      </c>
      <c r="EF29" s="308">
        <v>3</v>
      </c>
      <c r="EG29" s="305">
        <v>44</v>
      </c>
      <c r="EH29" s="306">
        <v>176</v>
      </c>
      <c r="EI29" s="318">
        <v>4</v>
      </c>
      <c r="EJ29" s="318">
        <v>4.388888888888889</v>
      </c>
      <c r="EK29" s="325">
        <v>-0.2936507936507944</v>
      </c>
      <c r="EM29" s="135">
        <v>22</v>
      </c>
      <c r="EN29" s="99" t="s">
        <v>45</v>
      </c>
      <c r="EO29" s="303">
        <v>9</v>
      </c>
      <c r="EP29" s="304">
        <v>11</v>
      </c>
      <c r="EQ29" s="304">
        <v>8</v>
      </c>
      <c r="ER29" s="304">
        <v>14</v>
      </c>
      <c r="ES29" s="305">
        <v>42</v>
      </c>
      <c r="ET29" s="306">
        <v>141</v>
      </c>
      <c r="EU29" s="307">
        <v>3.357142857142857</v>
      </c>
      <c r="EX29" s="135">
        <v>22</v>
      </c>
      <c r="EY29" s="99" t="s">
        <v>29</v>
      </c>
      <c r="EZ29" s="66">
        <v>33</v>
      </c>
      <c r="FA29" s="174">
        <v>41</v>
      </c>
      <c r="FB29" s="174">
        <v>9</v>
      </c>
      <c r="FC29" s="174">
        <v>4</v>
      </c>
      <c r="FD29" s="173">
        <v>87</v>
      </c>
      <c r="FE29" s="168">
        <v>364</v>
      </c>
      <c r="FF29" s="264">
        <v>4.183908045977011</v>
      </c>
      <c r="FG29" s="355">
        <v>-0.46336206896551735</v>
      </c>
      <c r="FH29" s="358">
        <v>23</v>
      </c>
      <c r="FI29" s="355"/>
      <c r="FM29" s="135">
        <v>22</v>
      </c>
      <c r="FN29" s="353" t="s">
        <v>29</v>
      </c>
      <c r="FO29" s="66">
        <v>33</v>
      </c>
      <c r="FP29" s="174">
        <v>41</v>
      </c>
      <c r="FQ29" s="174">
        <v>9</v>
      </c>
      <c r="FR29" s="174">
        <v>4</v>
      </c>
      <c r="FS29" s="305">
        <v>87</v>
      </c>
      <c r="FT29" s="306">
        <v>364</v>
      </c>
      <c r="FU29" s="325">
        <v>4.183908045977011</v>
      </c>
      <c r="FX29" s="135">
        <v>22</v>
      </c>
      <c r="FY29" s="353" t="s">
        <v>48</v>
      </c>
      <c r="FZ29" s="66">
        <v>10</v>
      </c>
      <c r="GA29" s="170">
        <v>11</v>
      </c>
      <c r="GB29" s="170">
        <v>26</v>
      </c>
      <c r="GC29" s="170">
        <v>28</v>
      </c>
      <c r="GD29" s="305">
        <v>75</v>
      </c>
      <c r="GE29" s="306">
        <v>228</v>
      </c>
      <c r="GF29" s="366">
        <v>3.04</v>
      </c>
      <c r="GG29" s="367">
        <v>0.7</v>
      </c>
      <c r="GH29" s="367">
        <v>0.8</v>
      </c>
      <c r="GI29" s="372">
        <v>2.94</v>
      </c>
      <c r="GL29" s="100">
        <v>22</v>
      </c>
      <c r="GM29" s="99" t="s">
        <v>29</v>
      </c>
      <c r="GN29" s="35">
        <v>3</v>
      </c>
      <c r="GO29" s="170">
        <v>7</v>
      </c>
      <c r="GP29" s="170">
        <v>4</v>
      </c>
      <c r="GQ29" s="388">
        <v>1</v>
      </c>
      <c r="GR29" s="305">
        <v>15</v>
      </c>
      <c r="GS29" s="386">
        <v>57</v>
      </c>
      <c r="GT29" s="383">
        <v>3.8</v>
      </c>
      <c r="GU29" s="375"/>
      <c r="GV29" s="100">
        <v>22</v>
      </c>
      <c r="GW29" s="99" t="s">
        <v>33</v>
      </c>
      <c r="GX29" s="35">
        <v>2</v>
      </c>
      <c r="GY29" s="170">
        <v>5</v>
      </c>
      <c r="GZ29" s="170">
        <v>4</v>
      </c>
      <c r="HA29" s="388">
        <v>2</v>
      </c>
      <c r="HB29" s="305">
        <v>13</v>
      </c>
      <c r="HC29" s="387">
        <v>46</v>
      </c>
      <c r="HD29" s="393">
        <v>3.5384615384615383</v>
      </c>
      <c r="HE29" s="381">
        <f t="shared" si="0"/>
        <v>-0.3959646910466583</v>
      </c>
      <c r="HF29" s="376">
        <v>3.9344262295081966</v>
      </c>
    </row>
    <row r="30" spans="2:214" ht="16.5" thickBot="1">
      <c r="B30" s="173">
        <v>23</v>
      </c>
      <c r="C30" s="442" t="s">
        <v>48</v>
      </c>
      <c r="D30" s="8">
        <v>2</v>
      </c>
      <c r="E30" s="9">
        <v>2</v>
      </c>
      <c r="F30" s="9">
        <v>4</v>
      </c>
      <c r="G30" s="11">
        <v>3</v>
      </c>
      <c r="H30" s="33"/>
      <c r="I30" s="8">
        <v>11</v>
      </c>
      <c r="J30" s="9">
        <v>36</v>
      </c>
      <c r="K30" s="11">
        <v>3.272727272727273</v>
      </c>
      <c r="N30" s="39">
        <v>23</v>
      </c>
      <c r="O30" s="39" t="s">
        <v>47</v>
      </c>
      <c r="P30" s="114">
        <v>8</v>
      </c>
      <c r="Q30" s="9">
        <v>10</v>
      </c>
      <c r="R30" s="9">
        <v>10</v>
      </c>
      <c r="S30" s="37">
        <v>9</v>
      </c>
      <c r="T30" s="39"/>
      <c r="U30" s="39">
        <v>37</v>
      </c>
      <c r="V30" s="46">
        <v>128</v>
      </c>
      <c r="W30" s="46">
        <v>3.4594594594594597</v>
      </c>
      <c r="X30" s="37">
        <v>23</v>
      </c>
      <c r="Y30" s="7" t="s">
        <v>27</v>
      </c>
      <c r="Z30" s="33">
        <v>13</v>
      </c>
      <c r="AA30" s="39">
        <v>20</v>
      </c>
      <c r="AB30" s="33">
        <v>7</v>
      </c>
      <c r="AC30" s="39">
        <v>2</v>
      </c>
      <c r="AD30" s="33">
        <v>42</v>
      </c>
      <c r="AE30" s="39">
        <v>170</v>
      </c>
      <c r="AF30" s="253">
        <v>4.0476190476190474</v>
      </c>
      <c r="AG30" s="39">
        <v>0</v>
      </c>
      <c r="AH30" s="33">
        <v>1.9</v>
      </c>
      <c r="AI30" s="244">
        <v>2.1476190476190475</v>
      </c>
      <c r="AJ30" s="46">
        <v>23</v>
      </c>
      <c r="AK30" s="39" t="s">
        <v>16</v>
      </c>
      <c r="AL30" s="33">
        <v>15</v>
      </c>
      <c r="AM30" s="39">
        <v>12</v>
      </c>
      <c r="AN30" s="33">
        <v>1</v>
      </c>
      <c r="AO30" s="39">
        <v>2</v>
      </c>
      <c r="AP30" s="33">
        <v>30</v>
      </c>
      <c r="AQ30" s="39">
        <v>130</v>
      </c>
      <c r="AR30" s="33">
        <v>4.333333333333333</v>
      </c>
      <c r="AS30" s="39">
        <v>0.5</v>
      </c>
      <c r="AT30" s="33">
        <v>2.7</v>
      </c>
      <c r="AU30" s="249">
        <v>2.133333333333333</v>
      </c>
      <c r="BF30" s="46">
        <v>23</v>
      </c>
      <c r="BG30" s="39" t="s">
        <v>17</v>
      </c>
      <c r="BH30" s="9">
        <v>22</v>
      </c>
      <c r="BI30" s="9">
        <v>20</v>
      </c>
      <c r="BJ30" s="9">
        <v>12</v>
      </c>
      <c r="BK30" s="9">
        <v>6</v>
      </c>
      <c r="BL30" s="37">
        <v>60</v>
      </c>
      <c r="BM30" s="46">
        <v>238</v>
      </c>
      <c r="BN30" s="235">
        <v>3.966666666666667</v>
      </c>
      <c r="BO30" s="60"/>
      <c r="BQ30" s="46">
        <v>23</v>
      </c>
      <c r="BR30" s="39" t="s">
        <v>30</v>
      </c>
      <c r="BS30" s="9">
        <v>35</v>
      </c>
      <c r="BT30" s="9">
        <v>39</v>
      </c>
      <c r="BU30" s="9">
        <v>9</v>
      </c>
      <c r="BV30" s="37">
        <v>2</v>
      </c>
      <c r="BW30" s="39">
        <v>85</v>
      </c>
      <c r="BX30" s="46">
        <v>362</v>
      </c>
      <c r="BY30" s="235">
        <v>4.258823529411765</v>
      </c>
      <c r="CA30" s="46">
        <v>23</v>
      </c>
      <c r="CB30" s="39" t="s">
        <v>18</v>
      </c>
      <c r="CC30" s="9">
        <v>36</v>
      </c>
      <c r="CD30" s="9">
        <v>36</v>
      </c>
      <c r="CE30" s="9">
        <v>25</v>
      </c>
      <c r="CF30" s="37">
        <v>15</v>
      </c>
      <c r="CG30" s="39">
        <v>112</v>
      </c>
      <c r="CH30" s="46">
        <v>429</v>
      </c>
      <c r="CI30" s="244">
        <v>3.830357142857143</v>
      </c>
      <c r="CJ30" s="271">
        <v>0.5</v>
      </c>
      <c r="CK30" s="272">
        <v>3.1</v>
      </c>
      <c r="CL30" s="273">
        <v>1.2303571428571423</v>
      </c>
      <c r="CN30" s="46">
        <v>23</v>
      </c>
      <c r="CO30" s="39" t="s">
        <v>30</v>
      </c>
      <c r="CP30" s="9">
        <v>4</v>
      </c>
      <c r="CQ30" s="9">
        <v>6</v>
      </c>
      <c r="CR30" s="9">
        <v>0</v>
      </c>
      <c r="CS30" s="37">
        <v>2</v>
      </c>
      <c r="CT30" s="39">
        <v>12</v>
      </c>
      <c r="CU30" s="46">
        <v>48</v>
      </c>
      <c r="CV30" s="289">
        <v>4</v>
      </c>
      <c r="CW30" s="271">
        <v>1.4</v>
      </c>
      <c r="CX30" s="272">
        <v>1.2</v>
      </c>
      <c r="CY30" s="273">
        <v>4.2</v>
      </c>
      <c r="DD30" s="46">
        <v>23</v>
      </c>
      <c r="DE30" s="99" t="s">
        <v>17</v>
      </c>
      <c r="DF30" s="9">
        <v>7</v>
      </c>
      <c r="DG30" s="9">
        <v>8</v>
      </c>
      <c r="DH30" s="9">
        <v>3</v>
      </c>
      <c r="DI30" s="37">
        <v>11</v>
      </c>
      <c r="DJ30" s="39">
        <v>29</v>
      </c>
      <c r="DK30" s="46">
        <v>98</v>
      </c>
      <c r="DL30" s="235">
        <v>3.3793103448275863</v>
      </c>
      <c r="DN30" s="46">
        <v>23</v>
      </c>
      <c r="DO30" s="39" t="s">
        <v>27</v>
      </c>
      <c r="DP30" s="9">
        <v>7</v>
      </c>
      <c r="DQ30" s="9">
        <v>14</v>
      </c>
      <c r="DR30" s="9">
        <v>4</v>
      </c>
      <c r="DS30" s="37">
        <v>6</v>
      </c>
      <c r="DT30" s="39">
        <v>31</v>
      </c>
      <c r="DU30" s="46">
        <v>115</v>
      </c>
      <c r="DV30" s="328">
        <v>3.7096774193548385</v>
      </c>
      <c r="DW30" s="271">
        <v>0.6</v>
      </c>
      <c r="DX30" s="272">
        <v>0.9</v>
      </c>
      <c r="DY30" s="273">
        <v>3.4096774193548387</v>
      </c>
      <c r="EA30" s="135">
        <v>23</v>
      </c>
      <c r="EB30" s="99" t="s">
        <v>30</v>
      </c>
      <c r="EC30" s="303">
        <v>12</v>
      </c>
      <c r="ED30" s="308">
        <v>14</v>
      </c>
      <c r="EE30" s="308">
        <v>8</v>
      </c>
      <c r="EF30" s="308">
        <v>4</v>
      </c>
      <c r="EG30" s="305">
        <v>38</v>
      </c>
      <c r="EH30" s="306">
        <v>148</v>
      </c>
      <c r="EI30" s="318">
        <v>3.8947368421052633</v>
      </c>
      <c r="EJ30" s="318">
        <v>3.6666666666666665</v>
      </c>
      <c r="EK30" s="325">
        <v>-0.31182795698924703</v>
      </c>
      <c r="EM30" s="135">
        <v>23</v>
      </c>
      <c r="EN30" s="99" t="s">
        <v>24</v>
      </c>
      <c r="EO30" s="303">
        <v>2</v>
      </c>
      <c r="EP30" s="308">
        <v>12</v>
      </c>
      <c r="EQ30" s="308">
        <v>12</v>
      </c>
      <c r="ER30" s="308">
        <v>5</v>
      </c>
      <c r="ES30" s="305">
        <v>31</v>
      </c>
      <c r="ET30" s="306">
        <v>104</v>
      </c>
      <c r="EU30" s="307">
        <v>3.3548387096774195</v>
      </c>
      <c r="EX30" s="135">
        <v>23</v>
      </c>
      <c r="EY30" s="99" t="s">
        <v>30</v>
      </c>
      <c r="EZ30" s="66">
        <v>20</v>
      </c>
      <c r="FA30" s="174">
        <v>30</v>
      </c>
      <c r="FB30" s="174">
        <v>10</v>
      </c>
      <c r="FC30" s="174">
        <v>6</v>
      </c>
      <c r="FD30" s="173">
        <v>66</v>
      </c>
      <c r="FE30" s="168">
        <v>262</v>
      </c>
      <c r="FF30" s="264">
        <v>3.9696969696969697</v>
      </c>
      <c r="FG30" s="355">
        <v>-0.4967741935483869</v>
      </c>
      <c r="FH30" s="360">
        <v>24</v>
      </c>
      <c r="FI30" s="355"/>
      <c r="FM30" s="135">
        <v>23</v>
      </c>
      <c r="FN30" s="353" t="s">
        <v>30</v>
      </c>
      <c r="FO30" s="66">
        <v>20</v>
      </c>
      <c r="FP30" s="174">
        <v>30</v>
      </c>
      <c r="FQ30" s="174">
        <v>10</v>
      </c>
      <c r="FR30" s="174">
        <v>6</v>
      </c>
      <c r="FS30" s="305">
        <v>66</v>
      </c>
      <c r="FT30" s="306">
        <v>262</v>
      </c>
      <c r="FU30" s="325">
        <v>3.9696969696969697</v>
      </c>
      <c r="FX30" s="135">
        <v>23</v>
      </c>
      <c r="FY30" s="353" t="s">
        <v>27</v>
      </c>
      <c r="FZ30" s="66">
        <v>9</v>
      </c>
      <c r="GA30" s="174">
        <v>25</v>
      </c>
      <c r="GB30" s="174">
        <v>13</v>
      </c>
      <c r="GC30" s="174">
        <v>12</v>
      </c>
      <c r="GD30" s="305">
        <v>59</v>
      </c>
      <c r="GE30" s="306">
        <v>208</v>
      </c>
      <c r="GF30" s="366">
        <v>3.5254237288135593</v>
      </c>
      <c r="GG30" s="367">
        <v>0.7</v>
      </c>
      <c r="GH30" s="367">
        <v>1.3</v>
      </c>
      <c r="GI30" s="372">
        <v>2.925423728813559</v>
      </c>
      <c r="GL30" s="100">
        <v>23</v>
      </c>
      <c r="GM30" s="99" t="s">
        <v>30</v>
      </c>
      <c r="GN30" s="35">
        <v>2</v>
      </c>
      <c r="GO30" s="170">
        <v>3</v>
      </c>
      <c r="GP30" s="170">
        <v>4</v>
      </c>
      <c r="GQ30" s="388">
        <v>0</v>
      </c>
      <c r="GR30" s="305">
        <v>9</v>
      </c>
      <c r="GS30" s="386">
        <v>34</v>
      </c>
      <c r="GT30" s="383">
        <v>3.7777777777777777</v>
      </c>
      <c r="GU30" s="375"/>
      <c r="GV30" s="100">
        <v>23</v>
      </c>
      <c r="GW30" s="99" t="s">
        <v>22</v>
      </c>
      <c r="GX30" s="35">
        <v>1</v>
      </c>
      <c r="GY30" s="170">
        <v>8</v>
      </c>
      <c r="GZ30" s="170">
        <v>2</v>
      </c>
      <c r="HA30" s="388">
        <v>2</v>
      </c>
      <c r="HB30" s="305">
        <v>13</v>
      </c>
      <c r="HC30" s="386">
        <v>47</v>
      </c>
      <c r="HD30" s="393">
        <v>3.6153846153846154</v>
      </c>
      <c r="HE30" s="381">
        <f t="shared" si="0"/>
        <v>-0.4246153846153846</v>
      </c>
      <c r="HF30" s="376">
        <v>4.04</v>
      </c>
    </row>
    <row r="31" spans="2:214" ht="12.75" customHeight="1" thickBot="1">
      <c r="B31" s="173">
        <v>24</v>
      </c>
      <c r="C31" s="442" t="s">
        <v>19</v>
      </c>
      <c r="D31" s="8">
        <v>0</v>
      </c>
      <c r="E31" s="9">
        <v>3</v>
      </c>
      <c r="F31" s="9">
        <v>3</v>
      </c>
      <c r="G31" s="11">
        <v>3</v>
      </c>
      <c r="H31" s="33"/>
      <c r="I31" s="8">
        <v>9</v>
      </c>
      <c r="J31" s="9">
        <v>27</v>
      </c>
      <c r="K31" s="11">
        <v>3</v>
      </c>
      <c r="N31" s="39">
        <v>24</v>
      </c>
      <c r="O31" s="39" t="s">
        <v>48</v>
      </c>
      <c r="P31" s="114">
        <v>6</v>
      </c>
      <c r="Q31" s="9">
        <v>9</v>
      </c>
      <c r="R31" s="9">
        <v>10</v>
      </c>
      <c r="S31" s="37">
        <v>12</v>
      </c>
      <c r="T31" s="39"/>
      <c r="U31" s="39">
        <v>37</v>
      </c>
      <c r="V31" s="46">
        <v>120</v>
      </c>
      <c r="W31" s="46">
        <v>3.2432432432432434</v>
      </c>
      <c r="X31" s="37">
        <v>24</v>
      </c>
      <c r="Y31" s="7" t="s">
        <v>33</v>
      </c>
      <c r="Z31" s="33">
        <v>8</v>
      </c>
      <c r="AA31" s="39">
        <v>15</v>
      </c>
      <c r="AB31" s="33">
        <v>5</v>
      </c>
      <c r="AC31" s="39">
        <v>4</v>
      </c>
      <c r="AD31" s="33">
        <v>32</v>
      </c>
      <c r="AE31" s="39">
        <v>123</v>
      </c>
      <c r="AF31" s="253">
        <v>3.84375</v>
      </c>
      <c r="AG31" s="39">
        <v>0.3</v>
      </c>
      <c r="AH31" s="33">
        <v>2.1</v>
      </c>
      <c r="AI31" s="244">
        <v>2.04375</v>
      </c>
      <c r="AJ31" s="46">
        <v>24</v>
      </c>
      <c r="AK31" s="39" t="s">
        <v>33</v>
      </c>
      <c r="AL31" s="33">
        <v>18</v>
      </c>
      <c r="AM31" s="39">
        <v>20</v>
      </c>
      <c r="AN31" s="33">
        <v>8</v>
      </c>
      <c r="AO31" s="39">
        <v>5</v>
      </c>
      <c r="AP31" s="33">
        <v>51</v>
      </c>
      <c r="AQ31" s="39">
        <v>204</v>
      </c>
      <c r="AR31" s="33">
        <v>4</v>
      </c>
      <c r="AS31" s="39">
        <v>0.3</v>
      </c>
      <c r="AT31" s="33">
        <v>2.2</v>
      </c>
      <c r="AU31" s="249">
        <v>2.1</v>
      </c>
      <c r="BF31" s="46">
        <v>24</v>
      </c>
      <c r="BG31" s="39" t="s">
        <v>31</v>
      </c>
      <c r="BH31" s="9">
        <v>36</v>
      </c>
      <c r="BI31" s="9">
        <v>31</v>
      </c>
      <c r="BJ31" s="9">
        <v>23</v>
      </c>
      <c r="BK31" s="9">
        <v>13</v>
      </c>
      <c r="BL31" s="37">
        <v>103</v>
      </c>
      <c r="BM31" s="46">
        <v>399</v>
      </c>
      <c r="BN31" s="235">
        <v>3.8737864077669903</v>
      </c>
      <c r="BO31" s="60"/>
      <c r="BQ31" s="46">
        <v>24</v>
      </c>
      <c r="BR31" s="39" t="s">
        <v>31</v>
      </c>
      <c r="BS31" s="9">
        <v>45</v>
      </c>
      <c r="BT31" s="9">
        <v>44</v>
      </c>
      <c r="BU31" s="9">
        <v>29</v>
      </c>
      <c r="BV31" s="37">
        <v>13</v>
      </c>
      <c r="BW31" s="39">
        <v>131</v>
      </c>
      <c r="BX31" s="46">
        <v>514</v>
      </c>
      <c r="BY31" s="235">
        <v>3.9236641221374047</v>
      </c>
      <c r="CA31" s="46">
        <v>24</v>
      </c>
      <c r="CB31" s="39" t="s">
        <v>27</v>
      </c>
      <c r="CC31" s="9">
        <v>36</v>
      </c>
      <c r="CD31" s="9">
        <v>43</v>
      </c>
      <c r="CE31" s="9">
        <v>15</v>
      </c>
      <c r="CF31" s="37">
        <v>6</v>
      </c>
      <c r="CG31" s="39">
        <v>100</v>
      </c>
      <c r="CH31" s="46">
        <v>409</v>
      </c>
      <c r="CI31" s="244">
        <v>4.09</v>
      </c>
      <c r="CJ31" s="271">
        <v>0</v>
      </c>
      <c r="CK31" s="272">
        <v>3.1</v>
      </c>
      <c r="CL31" s="273">
        <v>0.99</v>
      </c>
      <c r="CN31" s="46">
        <v>24</v>
      </c>
      <c r="CO31" s="39" t="s">
        <v>31</v>
      </c>
      <c r="CP31" s="9">
        <v>3</v>
      </c>
      <c r="CQ31" s="9">
        <v>7</v>
      </c>
      <c r="CR31" s="9">
        <v>2</v>
      </c>
      <c r="CS31" s="37">
        <v>1</v>
      </c>
      <c r="CT31" s="39">
        <v>13</v>
      </c>
      <c r="CU31" s="46">
        <v>51</v>
      </c>
      <c r="CV31" s="289">
        <v>3.923076923076923</v>
      </c>
      <c r="CW31" s="271">
        <v>0.9</v>
      </c>
      <c r="CX31" s="272">
        <v>1.5</v>
      </c>
      <c r="CY31" s="273">
        <v>3.323076923076923</v>
      </c>
      <c r="DD31" s="46">
        <v>24</v>
      </c>
      <c r="DE31" s="99" t="s">
        <v>24</v>
      </c>
      <c r="DF31" s="9">
        <v>2</v>
      </c>
      <c r="DG31" s="9">
        <v>12</v>
      </c>
      <c r="DH31" s="9">
        <v>11</v>
      </c>
      <c r="DI31" s="37">
        <v>5</v>
      </c>
      <c r="DJ31" s="39">
        <v>30</v>
      </c>
      <c r="DK31" s="46">
        <v>101</v>
      </c>
      <c r="DL31" s="235">
        <v>3.3666666666666667</v>
      </c>
      <c r="DN31" s="46">
        <v>24</v>
      </c>
      <c r="DO31" s="39" t="s">
        <v>45</v>
      </c>
      <c r="DP31" s="9">
        <v>9</v>
      </c>
      <c r="DQ31" s="9">
        <v>11</v>
      </c>
      <c r="DR31" s="9">
        <v>8</v>
      </c>
      <c r="DS31" s="37">
        <v>14</v>
      </c>
      <c r="DT31" s="39">
        <v>42</v>
      </c>
      <c r="DU31" s="46">
        <v>141</v>
      </c>
      <c r="DV31" s="328">
        <v>3.357142857142857</v>
      </c>
      <c r="DW31" s="271">
        <v>0.9</v>
      </c>
      <c r="DX31" s="272">
        <v>0.9</v>
      </c>
      <c r="DY31" s="273">
        <v>3.357142857142857</v>
      </c>
      <c r="EA31" s="137">
        <v>24</v>
      </c>
      <c r="EB31" s="99" t="s">
        <v>31</v>
      </c>
      <c r="EC31" s="303">
        <v>7</v>
      </c>
      <c r="ED31" s="308">
        <v>14</v>
      </c>
      <c r="EE31" s="308">
        <v>11</v>
      </c>
      <c r="EF31" s="308">
        <v>8</v>
      </c>
      <c r="EG31" s="305">
        <v>40</v>
      </c>
      <c r="EH31" s="306">
        <v>140</v>
      </c>
      <c r="EI31" s="318">
        <v>3.5</v>
      </c>
      <c r="EJ31" s="318">
        <v>4.1875</v>
      </c>
      <c r="EK31" s="325">
        <v>-0.40371621621621623</v>
      </c>
      <c r="EM31" s="137">
        <v>24</v>
      </c>
      <c r="EN31" s="99" t="s">
        <v>17</v>
      </c>
      <c r="EO31" s="303">
        <v>7</v>
      </c>
      <c r="EP31" s="308">
        <v>8</v>
      </c>
      <c r="EQ31" s="308">
        <v>3</v>
      </c>
      <c r="ER31" s="308">
        <v>12</v>
      </c>
      <c r="ES31" s="305">
        <v>30</v>
      </c>
      <c r="ET31" s="306">
        <v>100</v>
      </c>
      <c r="EU31" s="307">
        <v>3.3333333333333335</v>
      </c>
      <c r="EX31" s="137">
        <v>24</v>
      </c>
      <c r="EY31" s="99" t="s">
        <v>31</v>
      </c>
      <c r="EZ31" s="66">
        <v>13</v>
      </c>
      <c r="FA31" s="174">
        <v>29</v>
      </c>
      <c r="FB31" s="174">
        <v>17</v>
      </c>
      <c r="FC31" s="174">
        <v>16</v>
      </c>
      <c r="FD31" s="173">
        <v>75</v>
      </c>
      <c r="FE31" s="168">
        <v>264</v>
      </c>
      <c r="FF31" s="264">
        <v>3.52</v>
      </c>
      <c r="FG31" s="355">
        <v>-0.507620769826918</v>
      </c>
      <c r="FH31" s="360">
        <v>25</v>
      </c>
      <c r="FI31" s="355"/>
      <c r="FM31" s="137">
        <v>24</v>
      </c>
      <c r="FN31" s="353" t="s">
        <v>31</v>
      </c>
      <c r="FO31" s="66">
        <v>13</v>
      </c>
      <c r="FP31" s="174">
        <v>29</v>
      </c>
      <c r="FQ31" s="174">
        <v>17</v>
      </c>
      <c r="FR31" s="174">
        <v>16</v>
      </c>
      <c r="FS31" s="305">
        <v>75</v>
      </c>
      <c r="FT31" s="306">
        <v>264</v>
      </c>
      <c r="FU31" s="325">
        <v>3.52</v>
      </c>
      <c r="FX31" s="137">
        <v>24</v>
      </c>
      <c r="FY31" s="353" t="s">
        <v>24</v>
      </c>
      <c r="FZ31" s="66">
        <v>7</v>
      </c>
      <c r="GA31" s="174">
        <v>25</v>
      </c>
      <c r="GB31" s="174">
        <v>17</v>
      </c>
      <c r="GC31" s="174">
        <v>7</v>
      </c>
      <c r="GD31" s="305">
        <v>56</v>
      </c>
      <c r="GE31" s="306">
        <v>200</v>
      </c>
      <c r="GF31" s="366">
        <v>3.5714285714285716</v>
      </c>
      <c r="GG31" s="367">
        <v>1.1</v>
      </c>
      <c r="GH31" s="367">
        <v>1.8</v>
      </c>
      <c r="GI31" s="372">
        <v>2.871428571428572</v>
      </c>
      <c r="GL31" s="100">
        <v>24</v>
      </c>
      <c r="GM31" s="99" t="s">
        <v>31</v>
      </c>
      <c r="GN31" s="35">
        <v>3</v>
      </c>
      <c r="GO31" s="170">
        <v>4</v>
      </c>
      <c r="GP31" s="170">
        <v>2</v>
      </c>
      <c r="GQ31" s="388">
        <v>0</v>
      </c>
      <c r="GR31" s="305">
        <v>9</v>
      </c>
      <c r="GS31" s="403">
        <v>37</v>
      </c>
      <c r="GT31" s="383">
        <v>4.111111111111111</v>
      </c>
      <c r="GU31" s="375"/>
      <c r="GV31" s="100">
        <v>24</v>
      </c>
      <c r="GW31" s="99" t="s">
        <v>28</v>
      </c>
      <c r="GX31" s="35">
        <v>2</v>
      </c>
      <c r="GY31" s="170">
        <v>5</v>
      </c>
      <c r="GZ31" s="170">
        <v>3</v>
      </c>
      <c r="HA31" s="388">
        <v>1</v>
      </c>
      <c r="HB31" s="305">
        <v>11</v>
      </c>
      <c r="HC31" s="397">
        <v>41</v>
      </c>
      <c r="HD31" s="393">
        <v>3.727272727272727</v>
      </c>
      <c r="HE31" s="381">
        <f t="shared" si="0"/>
        <v>-0.5166297117516634</v>
      </c>
      <c r="HF31" s="376">
        <v>4.2439024390243905</v>
      </c>
    </row>
    <row r="32" spans="2:214" ht="15.75" customHeight="1" thickBot="1">
      <c r="B32" s="173">
        <v>25</v>
      </c>
      <c r="C32" s="442" t="s">
        <v>18</v>
      </c>
      <c r="D32" s="8">
        <v>0</v>
      </c>
      <c r="E32" s="9">
        <v>2</v>
      </c>
      <c r="F32" s="9">
        <v>7</v>
      </c>
      <c r="G32" s="11">
        <v>3</v>
      </c>
      <c r="H32" s="33"/>
      <c r="I32" s="8">
        <v>12</v>
      </c>
      <c r="J32" s="9">
        <v>35</v>
      </c>
      <c r="K32" s="11">
        <v>2.9166666666666665</v>
      </c>
      <c r="N32" s="39">
        <v>25</v>
      </c>
      <c r="O32" s="39" t="s">
        <v>18</v>
      </c>
      <c r="P32" s="114">
        <v>3</v>
      </c>
      <c r="Q32" s="9">
        <v>7</v>
      </c>
      <c r="R32" s="9">
        <v>12</v>
      </c>
      <c r="S32" s="37">
        <v>14</v>
      </c>
      <c r="T32" s="39"/>
      <c r="U32" s="39">
        <v>36</v>
      </c>
      <c r="V32" s="46">
        <v>107</v>
      </c>
      <c r="W32" s="46">
        <v>2.9722222222222223</v>
      </c>
      <c r="X32" s="37">
        <v>25</v>
      </c>
      <c r="Y32" s="7" t="s">
        <v>18</v>
      </c>
      <c r="Z32" s="33">
        <v>8</v>
      </c>
      <c r="AA32" s="39">
        <v>9</v>
      </c>
      <c r="AB32" s="33">
        <v>12</v>
      </c>
      <c r="AC32" s="39">
        <v>8</v>
      </c>
      <c r="AD32" s="33">
        <v>37</v>
      </c>
      <c r="AE32" s="39">
        <v>128</v>
      </c>
      <c r="AF32" s="253">
        <v>3.4594594594594597</v>
      </c>
      <c r="AG32" s="39">
        <v>0.2</v>
      </c>
      <c r="AH32" s="33">
        <v>1.9</v>
      </c>
      <c r="AI32" s="244">
        <v>1.75945945945946</v>
      </c>
      <c r="AJ32" s="46">
        <v>25</v>
      </c>
      <c r="AK32" s="39" t="s">
        <v>27</v>
      </c>
      <c r="AL32" s="33">
        <v>19</v>
      </c>
      <c r="AM32" s="39">
        <v>25</v>
      </c>
      <c r="AN32" s="33">
        <v>8</v>
      </c>
      <c r="AO32" s="39">
        <v>3</v>
      </c>
      <c r="AP32" s="33">
        <v>55</v>
      </c>
      <c r="AQ32" s="39">
        <v>225</v>
      </c>
      <c r="AR32" s="33">
        <v>4.090909090909091</v>
      </c>
      <c r="AS32" s="39">
        <v>0</v>
      </c>
      <c r="AT32" s="33">
        <v>2</v>
      </c>
      <c r="AU32" s="249">
        <v>2.090909090909091</v>
      </c>
      <c r="BF32" s="46">
        <v>25</v>
      </c>
      <c r="BG32" s="39" t="s">
        <v>18</v>
      </c>
      <c r="BH32" s="9">
        <v>28</v>
      </c>
      <c r="BI32" s="9">
        <v>23</v>
      </c>
      <c r="BJ32" s="9">
        <v>17</v>
      </c>
      <c r="BK32" s="9">
        <v>14</v>
      </c>
      <c r="BL32" s="37">
        <v>82</v>
      </c>
      <c r="BM32" s="46">
        <v>311</v>
      </c>
      <c r="BN32" s="235">
        <v>3.792682926829268</v>
      </c>
      <c r="BO32" s="60"/>
      <c r="BQ32" s="46">
        <v>25</v>
      </c>
      <c r="BR32" s="39" t="s">
        <v>32</v>
      </c>
      <c r="BS32" s="9">
        <v>35</v>
      </c>
      <c r="BT32" s="9">
        <v>22</v>
      </c>
      <c r="BU32" s="9">
        <v>3</v>
      </c>
      <c r="BV32" s="37">
        <v>0</v>
      </c>
      <c r="BW32" s="39">
        <v>60</v>
      </c>
      <c r="BX32" s="46">
        <v>272</v>
      </c>
      <c r="BY32" s="235">
        <v>4.533333333333333</v>
      </c>
      <c r="CA32" s="46">
        <v>25</v>
      </c>
      <c r="CB32" s="39" t="s">
        <v>33</v>
      </c>
      <c r="CC32" s="9">
        <v>33</v>
      </c>
      <c r="CD32" s="9">
        <v>35</v>
      </c>
      <c r="CE32" s="9">
        <v>18</v>
      </c>
      <c r="CF32" s="37">
        <v>6</v>
      </c>
      <c r="CG32" s="39">
        <v>92</v>
      </c>
      <c r="CH32" s="46">
        <v>371</v>
      </c>
      <c r="CI32" s="244">
        <v>4.032608695652174</v>
      </c>
      <c r="CJ32" s="271">
        <v>0.4</v>
      </c>
      <c r="CK32" s="272">
        <v>4</v>
      </c>
      <c r="CL32" s="273">
        <v>0.4326086956521742</v>
      </c>
      <c r="CN32" s="46">
        <v>25</v>
      </c>
      <c r="CO32" s="39" t="s">
        <v>32</v>
      </c>
      <c r="CP32" s="9">
        <v>9</v>
      </c>
      <c r="CQ32" s="9">
        <v>5</v>
      </c>
      <c r="CR32" s="9">
        <v>1</v>
      </c>
      <c r="CS32" s="37">
        <v>1</v>
      </c>
      <c r="CT32" s="39">
        <v>16</v>
      </c>
      <c r="CU32" s="46">
        <v>70</v>
      </c>
      <c r="CV32" s="289">
        <v>4.375</v>
      </c>
      <c r="CW32" s="271">
        <v>1.9</v>
      </c>
      <c r="CX32" s="272">
        <v>1.2</v>
      </c>
      <c r="CY32" s="273">
        <v>5.075</v>
      </c>
      <c r="DD32" s="46">
        <v>25</v>
      </c>
      <c r="DE32" s="99" t="s">
        <v>23</v>
      </c>
      <c r="DF32" s="9">
        <v>2</v>
      </c>
      <c r="DG32" s="9">
        <v>9</v>
      </c>
      <c r="DH32" s="9">
        <v>6</v>
      </c>
      <c r="DI32" s="37">
        <v>7</v>
      </c>
      <c r="DJ32" s="39">
        <v>24</v>
      </c>
      <c r="DK32" s="46">
        <v>78</v>
      </c>
      <c r="DL32" s="235">
        <v>3.25</v>
      </c>
      <c r="DN32" s="46">
        <v>25</v>
      </c>
      <c r="DO32" s="39" t="s">
        <v>48</v>
      </c>
      <c r="DP32" s="9">
        <v>7</v>
      </c>
      <c r="DQ32" s="9">
        <v>2</v>
      </c>
      <c r="DR32" s="9">
        <v>13</v>
      </c>
      <c r="DS32" s="37">
        <v>10</v>
      </c>
      <c r="DT32" s="39">
        <v>32</v>
      </c>
      <c r="DU32" s="46">
        <v>102</v>
      </c>
      <c r="DV32" s="328">
        <v>3.1875</v>
      </c>
      <c r="DW32" s="271">
        <v>0.5</v>
      </c>
      <c r="DX32" s="272">
        <v>0.4</v>
      </c>
      <c r="DY32" s="273">
        <v>3.2875</v>
      </c>
      <c r="EA32" s="137">
        <v>25</v>
      </c>
      <c r="EB32" s="99" t="s">
        <v>32</v>
      </c>
      <c r="EC32" s="303">
        <v>21</v>
      </c>
      <c r="ED32" s="308">
        <v>17</v>
      </c>
      <c r="EE32" s="308">
        <v>3</v>
      </c>
      <c r="EF32" s="308">
        <v>2</v>
      </c>
      <c r="EG32" s="305">
        <v>43</v>
      </c>
      <c r="EH32" s="306">
        <v>186</v>
      </c>
      <c r="EI32" s="318">
        <v>4.325581395348837</v>
      </c>
      <c r="EJ32" s="318">
        <v>3.923076923076923</v>
      </c>
      <c r="EK32" s="325">
        <v>-0.4230769230769229</v>
      </c>
      <c r="EM32" s="137">
        <v>25</v>
      </c>
      <c r="EN32" s="99" t="s">
        <v>23</v>
      </c>
      <c r="EO32" s="303">
        <v>2</v>
      </c>
      <c r="EP32" s="308">
        <v>9</v>
      </c>
      <c r="EQ32" s="308">
        <v>6</v>
      </c>
      <c r="ER32" s="308">
        <v>7</v>
      </c>
      <c r="ES32" s="305">
        <v>24</v>
      </c>
      <c r="ET32" s="306">
        <v>78</v>
      </c>
      <c r="EU32" s="307">
        <v>3.25</v>
      </c>
      <c r="EX32" s="137">
        <v>25</v>
      </c>
      <c r="EY32" s="99" t="s">
        <v>32</v>
      </c>
      <c r="EZ32" s="66">
        <v>53</v>
      </c>
      <c r="FA32" s="174">
        <v>31</v>
      </c>
      <c r="FB32" s="174">
        <v>3</v>
      </c>
      <c r="FC32" s="174">
        <v>2</v>
      </c>
      <c r="FD32" s="173">
        <v>89</v>
      </c>
      <c r="FE32" s="168">
        <v>402</v>
      </c>
      <c r="FF32" s="264">
        <v>4.51685393258427</v>
      </c>
      <c r="FG32" s="355">
        <v>-0.5645762711864406</v>
      </c>
      <c r="FH32" s="360">
        <v>26</v>
      </c>
      <c r="FI32" s="355"/>
      <c r="FM32" s="137">
        <v>25</v>
      </c>
      <c r="FN32" s="353" t="s">
        <v>32</v>
      </c>
      <c r="FO32" s="66">
        <v>53</v>
      </c>
      <c r="FP32" s="174">
        <v>31</v>
      </c>
      <c r="FQ32" s="174">
        <v>3</v>
      </c>
      <c r="FR32" s="174">
        <v>2</v>
      </c>
      <c r="FS32" s="305">
        <v>89</v>
      </c>
      <c r="FT32" s="306">
        <v>402</v>
      </c>
      <c r="FU32" s="325">
        <v>4.51685393258427</v>
      </c>
      <c r="FX32" s="137">
        <v>25</v>
      </c>
      <c r="FY32" s="353" t="s">
        <v>17</v>
      </c>
      <c r="FZ32" s="66">
        <v>22</v>
      </c>
      <c r="GA32" s="174">
        <v>22</v>
      </c>
      <c r="GB32" s="174">
        <v>8</v>
      </c>
      <c r="GC32" s="174">
        <v>14</v>
      </c>
      <c r="GD32" s="305">
        <v>66</v>
      </c>
      <c r="GE32" s="306">
        <v>250</v>
      </c>
      <c r="GF32" s="366">
        <v>3.787878787878788</v>
      </c>
      <c r="GG32" s="367">
        <v>0.3</v>
      </c>
      <c r="GH32" s="367">
        <v>1.9</v>
      </c>
      <c r="GI32" s="372">
        <v>2.187878787878788</v>
      </c>
      <c r="GL32" s="100">
        <v>25</v>
      </c>
      <c r="GM32" s="99" t="s">
        <v>32</v>
      </c>
      <c r="GN32" s="114">
        <v>7</v>
      </c>
      <c r="GO32" s="170">
        <v>5</v>
      </c>
      <c r="GP32" s="170">
        <v>1</v>
      </c>
      <c r="GQ32" s="388">
        <v>1</v>
      </c>
      <c r="GR32" s="305">
        <v>14</v>
      </c>
      <c r="GS32" s="387">
        <v>60</v>
      </c>
      <c r="GT32" s="383">
        <v>4.285714285714286</v>
      </c>
      <c r="GU32" s="375"/>
      <c r="GV32" s="100">
        <v>25</v>
      </c>
      <c r="GW32" s="99" t="s">
        <v>25</v>
      </c>
      <c r="GX32" s="114">
        <v>3</v>
      </c>
      <c r="GY32" s="170">
        <v>3</v>
      </c>
      <c r="GZ32" s="170">
        <v>4</v>
      </c>
      <c r="HA32" s="388">
        <v>3</v>
      </c>
      <c r="HB32" s="305">
        <v>13</v>
      </c>
      <c r="HC32" s="386">
        <v>45</v>
      </c>
      <c r="HD32" s="393">
        <v>3.4615384615384617</v>
      </c>
      <c r="HE32" s="381">
        <f t="shared" si="0"/>
        <v>-0.5634615384615387</v>
      </c>
      <c r="HF32" s="376">
        <v>4.025</v>
      </c>
    </row>
    <row r="33" spans="2:214" ht="16.5" thickBot="1">
      <c r="B33" s="173">
        <v>26</v>
      </c>
      <c r="C33" s="442" t="s">
        <v>23</v>
      </c>
      <c r="D33" s="8">
        <v>0</v>
      </c>
      <c r="E33" s="9">
        <v>2</v>
      </c>
      <c r="F33" s="9">
        <v>2</v>
      </c>
      <c r="G33" s="11">
        <v>3</v>
      </c>
      <c r="H33" s="33"/>
      <c r="I33" s="8">
        <v>7</v>
      </c>
      <c r="J33" s="9">
        <v>20</v>
      </c>
      <c r="K33" s="11">
        <v>2.857142857142857</v>
      </c>
      <c r="N33" s="39">
        <v>26</v>
      </c>
      <c r="O33" s="39" t="s">
        <v>23</v>
      </c>
      <c r="P33" s="114">
        <v>0</v>
      </c>
      <c r="Q33" s="9">
        <v>6</v>
      </c>
      <c r="R33" s="9">
        <v>6</v>
      </c>
      <c r="S33" s="37">
        <v>12</v>
      </c>
      <c r="T33" s="39"/>
      <c r="U33" s="39">
        <v>24</v>
      </c>
      <c r="V33" s="46">
        <v>66</v>
      </c>
      <c r="W33" s="46">
        <v>2.75</v>
      </c>
      <c r="X33" s="37">
        <v>26</v>
      </c>
      <c r="Y33" s="7" t="s">
        <v>21</v>
      </c>
      <c r="Z33" s="33">
        <v>1</v>
      </c>
      <c r="AA33" s="39">
        <v>3</v>
      </c>
      <c r="AB33" s="33">
        <v>0</v>
      </c>
      <c r="AC33" s="39">
        <v>0</v>
      </c>
      <c r="AD33" s="33">
        <v>1</v>
      </c>
      <c r="AE33" s="39">
        <v>1</v>
      </c>
      <c r="AF33" s="253">
        <v>1</v>
      </c>
      <c r="AG33" s="39">
        <v>0</v>
      </c>
      <c r="AH33" s="33">
        <v>0</v>
      </c>
      <c r="AI33" s="244">
        <v>1</v>
      </c>
      <c r="AJ33" s="46">
        <v>26</v>
      </c>
      <c r="AK33" s="39" t="s">
        <v>18</v>
      </c>
      <c r="AL33" s="33">
        <v>21</v>
      </c>
      <c r="AM33" s="39">
        <v>16</v>
      </c>
      <c r="AN33" s="33">
        <v>13</v>
      </c>
      <c r="AO33" s="39">
        <v>12</v>
      </c>
      <c r="AP33" s="33">
        <v>62</v>
      </c>
      <c r="AQ33" s="39">
        <v>232</v>
      </c>
      <c r="AR33" s="33">
        <v>3.7419354838709675</v>
      </c>
      <c r="AS33" s="39">
        <v>0.3</v>
      </c>
      <c r="AT33" s="33">
        <v>2.1</v>
      </c>
      <c r="AU33" s="249">
        <v>1.9419354838709677</v>
      </c>
      <c r="BF33" s="46">
        <v>26</v>
      </c>
      <c r="BG33" s="39" t="s">
        <v>48</v>
      </c>
      <c r="BH33" s="9">
        <v>21</v>
      </c>
      <c r="BI33" s="9">
        <v>22</v>
      </c>
      <c r="BJ33" s="9">
        <v>23</v>
      </c>
      <c r="BK33" s="9">
        <v>12</v>
      </c>
      <c r="BL33" s="37">
        <v>78</v>
      </c>
      <c r="BM33" s="46">
        <v>286</v>
      </c>
      <c r="BN33" s="235">
        <v>3.6666666666666665</v>
      </c>
      <c r="BO33" s="60"/>
      <c r="BQ33" s="46">
        <v>26</v>
      </c>
      <c r="BR33" s="88" t="s">
        <v>33</v>
      </c>
      <c r="BS33" s="240">
        <v>33</v>
      </c>
      <c r="BT33" s="240">
        <v>35</v>
      </c>
      <c r="BU33" s="240">
        <v>18</v>
      </c>
      <c r="BV33" s="86">
        <v>6</v>
      </c>
      <c r="BW33" s="88">
        <v>92</v>
      </c>
      <c r="BX33" s="84">
        <v>371</v>
      </c>
      <c r="BY33" s="245">
        <v>4.032608695652174</v>
      </c>
      <c r="CA33" s="46">
        <v>26</v>
      </c>
      <c r="CB33" s="39" t="s">
        <v>48</v>
      </c>
      <c r="CC33" s="9">
        <v>29</v>
      </c>
      <c r="CD33" s="9">
        <v>29</v>
      </c>
      <c r="CE33" s="9">
        <v>33</v>
      </c>
      <c r="CF33" s="37">
        <v>13</v>
      </c>
      <c r="CG33" s="39">
        <v>104</v>
      </c>
      <c r="CH33" s="46">
        <v>386</v>
      </c>
      <c r="CI33" s="244">
        <v>3.7115384615384617</v>
      </c>
      <c r="CJ33" s="271">
        <v>0.5</v>
      </c>
      <c r="CK33" s="272">
        <v>4.8</v>
      </c>
      <c r="CL33" s="273">
        <v>-0.5884615384615381</v>
      </c>
      <c r="CN33" s="46">
        <v>26</v>
      </c>
      <c r="CO33" s="88" t="s">
        <v>33</v>
      </c>
      <c r="CP33" s="240">
        <v>1</v>
      </c>
      <c r="CQ33" s="240">
        <v>6</v>
      </c>
      <c r="CR33" s="240">
        <v>0</v>
      </c>
      <c r="CS33" s="86">
        <v>0</v>
      </c>
      <c r="CT33" s="88">
        <v>7</v>
      </c>
      <c r="CU33" s="84">
        <v>29</v>
      </c>
      <c r="CV33" s="290">
        <v>4.142857142857143</v>
      </c>
      <c r="CW33" s="274">
        <v>1.5</v>
      </c>
      <c r="CX33" s="275">
        <v>0.7</v>
      </c>
      <c r="CY33" s="276">
        <v>4.942857142857143</v>
      </c>
      <c r="DD33" s="46">
        <v>26</v>
      </c>
      <c r="DE33" s="99" t="s">
        <v>18</v>
      </c>
      <c r="DF33" s="9">
        <v>2</v>
      </c>
      <c r="DG33" s="9">
        <v>10</v>
      </c>
      <c r="DH33" s="9">
        <v>11</v>
      </c>
      <c r="DI33" s="37">
        <v>7</v>
      </c>
      <c r="DJ33" s="39">
        <v>30</v>
      </c>
      <c r="DK33" s="46">
        <v>97</v>
      </c>
      <c r="DL33" s="235">
        <v>3.2333333333333334</v>
      </c>
      <c r="DN33" s="46">
        <v>26</v>
      </c>
      <c r="DO33" s="39" t="s">
        <v>23</v>
      </c>
      <c r="DP33" s="9">
        <v>2</v>
      </c>
      <c r="DQ33" s="9">
        <v>9</v>
      </c>
      <c r="DR33" s="9">
        <v>6</v>
      </c>
      <c r="DS33" s="37">
        <v>7</v>
      </c>
      <c r="DT33" s="39">
        <v>24</v>
      </c>
      <c r="DU33" s="46">
        <v>78</v>
      </c>
      <c r="DV33" s="328">
        <v>3.25</v>
      </c>
      <c r="DW33" s="271">
        <v>0.5</v>
      </c>
      <c r="DX33" s="272">
        <v>0.6</v>
      </c>
      <c r="DY33" s="273">
        <v>3.15</v>
      </c>
      <c r="EA33" s="137">
        <v>26</v>
      </c>
      <c r="EB33" s="116" t="s">
        <v>33</v>
      </c>
      <c r="EC33" s="343">
        <v>6</v>
      </c>
      <c r="ED33" s="344">
        <v>8</v>
      </c>
      <c r="EE33" s="344">
        <v>4</v>
      </c>
      <c r="EF33" s="344">
        <v>2</v>
      </c>
      <c r="EG33" s="345">
        <v>20</v>
      </c>
      <c r="EH33" s="345">
        <v>78</v>
      </c>
      <c r="EI33" s="319">
        <v>3.9</v>
      </c>
      <c r="EJ33" s="322">
        <v>4.333333333333333</v>
      </c>
      <c r="EK33" s="326">
        <v>-0.4803921568627447</v>
      </c>
      <c r="EM33" s="137">
        <v>26</v>
      </c>
      <c r="EN33" s="99" t="s">
        <v>48</v>
      </c>
      <c r="EO33" s="303">
        <v>7</v>
      </c>
      <c r="EP33" s="308">
        <v>2</v>
      </c>
      <c r="EQ33" s="308">
        <v>13</v>
      </c>
      <c r="ER33" s="308">
        <v>10</v>
      </c>
      <c r="ES33" s="305">
        <v>32</v>
      </c>
      <c r="ET33" s="306">
        <v>102</v>
      </c>
      <c r="EU33" s="307">
        <v>3.1875</v>
      </c>
      <c r="EX33" s="137">
        <v>26</v>
      </c>
      <c r="EY33" s="102" t="s">
        <v>33</v>
      </c>
      <c r="EZ33" s="72">
        <v>20</v>
      </c>
      <c r="FA33" s="177">
        <v>22</v>
      </c>
      <c r="FB33" s="177">
        <v>14</v>
      </c>
      <c r="FC33" s="177">
        <v>5</v>
      </c>
      <c r="FD33" s="178">
        <v>61</v>
      </c>
      <c r="FE33" s="178">
        <v>240</v>
      </c>
      <c r="FF33" s="349">
        <v>3.9344262295081966</v>
      </c>
      <c r="FG33" s="355">
        <v>-0.6715384615384616</v>
      </c>
      <c r="FH33" s="361">
        <v>27</v>
      </c>
      <c r="FI33" s="355"/>
      <c r="FM33" s="137">
        <v>26</v>
      </c>
      <c r="FN33" s="354" t="s">
        <v>33</v>
      </c>
      <c r="FO33" s="72">
        <v>20</v>
      </c>
      <c r="FP33" s="177">
        <v>22</v>
      </c>
      <c r="FQ33" s="177">
        <v>14</v>
      </c>
      <c r="FR33" s="177">
        <v>5</v>
      </c>
      <c r="FS33" s="311">
        <v>61</v>
      </c>
      <c r="FT33" s="311">
        <v>240</v>
      </c>
      <c r="FU33" s="362">
        <v>3.9344262295081966</v>
      </c>
      <c r="FX33" s="137">
        <v>26</v>
      </c>
      <c r="FY33" s="353" t="s">
        <v>26</v>
      </c>
      <c r="FZ33" s="66">
        <v>14</v>
      </c>
      <c r="GA33" s="174">
        <v>25</v>
      </c>
      <c r="GB33" s="174">
        <v>12</v>
      </c>
      <c r="GC33" s="174">
        <v>12</v>
      </c>
      <c r="GD33" s="305">
        <v>63</v>
      </c>
      <c r="GE33" s="306">
        <v>230</v>
      </c>
      <c r="GF33" s="366">
        <v>3.6507936507936507</v>
      </c>
      <c r="GG33" s="367">
        <v>0.7</v>
      </c>
      <c r="GH33" s="367">
        <v>2.5</v>
      </c>
      <c r="GI33" s="372">
        <v>1.8507936507936504</v>
      </c>
      <c r="GL33" s="101">
        <v>26</v>
      </c>
      <c r="GM33" s="102" t="s">
        <v>33</v>
      </c>
      <c r="GN33" s="70">
        <v>2</v>
      </c>
      <c r="GO33" s="374">
        <v>5</v>
      </c>
      <c r="GP33" s="374">
        <v>4</v>
      </c>
      <c r="GQ33" s="389">
        <v>2</v>
      </c>
      <c r="GR33" s="391">
        <v>13</v>
      </c>
      <c r="GS33" s="404">
        <v>46</v>
      </c>
      <c r="GT33" s="384">
        <v>3.5384615384615383</v>
      </c>
      <c r="GU33" s="375"/>
      <c r="GV33" s="101">
        <v>26</v>
      </c>
      <c r="GW33" s="102" t="s">
        <v>42</v>
      </c>
      <c r="GX33" s="70">
        <v>3</v>
      </c>
      <c r="GY33" s="374">
        <v>5</v>
      </c>
      <c r="GZ33" s="374">
        <v>2</v>
      </c>
      <c r="HA33" s="389">
        <v>1</v>
      </c>
      <c r="HB33" s="391">
        <v>11</v>
      </c>
      <c r="HC33" s="396">
        <v>43</v>
      </c>
      <c r="HD33" s="394">
        <v>3.909090909090909</v>
      </c>
      <c r="HE33" s="381">
        <f t="shared" si="0"/>
        <v>-0.5850267379679144</v>
      </c>
      <c r="HF33" s="378">
        <v>4.4941176470588236</v>
      </c>
    </row>
    <row r="34" spans="2:214" ht="16.5" thickBot="1">
      <c r="B34" s="178">
        <v>27</v>
      </c>
      <c r="C34" s="443" t="s">
        <v>21</v>
      </c>
      <c r="D34" s="72">
        <v>0</v>
      </c>
      <c r="E34" s="73">
        <v>0</v>
      </c>
      <c r="F34" s="73">
        <v>0</v>
      </c>
      <c r="G34" s="74">
        <v>0</v>
      </c>
      <c r="H34" s="48"/>
      <c r="I34" s="72">
        <v>1</v>
      </c>
      <c r="J34" s="73">
        <v>1</v>
      </c>
      <c r="K34" s="74">
        <v>1</v>
      </c>
      <c r="N34" s="48">
        <v>27</v>
      </c>
      <c r="O34" s="48" t="s">
        <v>21</v>
      </c>
      <c r="P34" s="72">
        <v>0</v>
      </c>
      <c r="Q34" s="73">
        <v>0</v>
      </c>
      <c r="R34" s="73">
        <v>0</v>
      </c>
      <c r="S34" s="87">
        <v>0</v>
      </c>
      <c r="T34" s="48"/>
      <c r="U34" s="48">
        <v>1</v>
      </c>
      <c r="V34" s="67">
        <v>1</v>
      </c>
      <c r="W34" s="67">
        <v>1</v>
      </c>
      <c r="X34" s="37">
        <v>27</v>
      </c>
      <c r="Y34" s="65" t="s">
        <v>23</v>
      </c>
      <c r="Z34" s="67">
        <v>3</v>
      </c>
      <c r="AA34" s="48">
        <v>7</v>
      </c>
      <c r="AB34" s="34">
        <v>2</v>
      </c>
      <c r="AC34" s="48">
        <v>10</v>
      </c>
      <c r="AD34" s="34">
        <v>22</v>
      </c>
      <c r="AE34" s="48">
        <v>69</v>
      </c>
      <c r="AF34" s="254">
        <v>3.1363636363636362</v>
      </c>
      <c r="AG34" s="48">
        <v>0</v>
      </c>
      <c r="AH34" s="34">
        <v>2.4</v>
      </c>
      <c r="AI34" s="257">
        <v>0.7363636363636363</v>
      </c>
      <c r="AJ34" s="67">
        <v>27</v>
      </c>
      <c r="AK34" s="48" t="s">
        <v>23</v>
      </c>
      <c r="AL34" s="34">
        <v>6</v>
      </c>
      <c r="AM34" s="48">
        <v>9</v>
      </c>
      <c r="AN34" s="34">
        <v>5</v>
      </c>
      <c r="AO34" s="48">
        <v>11</v>
      </c>
      <c r="AP34" s="34">
        <v>31</v>
      </c>
      <c r="AQ34" s="48">
        <v>103</v>
      </c>
      <c r="AR34" s="34">
        <v>3.3225806451612905</v>
      </c>
      <c r="AS34" s="48">
        <v>0.1</v>
      </c>
      <c r="AT34" s="34">
        <v>4.1</v>
      </c>
      <c r="AU34" s="250">
        <v>-0.6774193548387091</v>
      </c>
      <c r="BF34" s="67">
        <v>27</v>
      </c>
      <c r="BG34" s="48" t="s">
        <v>23</v>
      </c>
      <c r="BH34" s="73">
        <v>13</v>
      </c>
      <c r="BI34" s="73">
        <v>14</v>
      </c>
      <c r="BJ34" s="73">
        <v>10</v>
      </c>
      <c r="BK34" s="73">
        <v>14</v>
      </c>
      <c r="BL34" s="87">
        <v>51</v>
      </c>
      <c r="BM34" s="67">
        <v>179</v>
      </c>
      <c r="BN34" s="236">
        <v>3.5098039215686274</v>
      </c>
      <c r="BO34" s="61"/>
      <c r="BQ34" s="84">
        <v>27</v>
      </c>
      <c r="BR34" s="109"/>
      <c r="BS34" s="112"/>
      <c r="BT34" s="13"/>
      <c r="BU34" s="13"/>
      <c r="BV34" s="108"/>
      <c r="BW34" s="109"/>
      <c r="BX34" s="36"/>
      <c r="BY34" s="237">
        <v>4.151711301086954</v>
      </c>
      <c r="CA34" s="84">
        <v>27</v>
      </c>
      <c r="CB34" s="88" t="s">
        <v>23</v>
      </c>
      <c r="CC34" s="240">
        <v>23</v>
      </c>
      <c r="CD34" s="240">
        <v>21</v>
      </c>
      <c r="CE34" s="240">
        <v>21</v>
      </c>
      <c r="CF34" s="86">
        <v>14</v>
      </c>
      <c r="CG34" s="88">
        <v>79</v>
      </c>
      <c r="CH34" s="84">
        <v>290</v>
      </c>
      <c r="CI34" s="246">
        <v>3.670886075949367</v>
      </c>
      <c r="CJ34" s="274">
        <v>0.1</v>
      </c>
      <c r="CK34" s="275">
        <v>8.4</v>
      </c>
      <c r="CL34" s="276">
        <v>-4.629113924050634</v>
      </c>
      <c r="CN34" s="84">
        <v>27</v>
      </c>
      <c r="CO34" s="109"/>
      <c r="CP34" s="112"/>
      <c r="CQ34" s="13"/>
      <c r="CR34" s="13"/>
      <c r="CS34" s="108"/>
      <c r="CT34" s="109"/>
      <c r="CU34" s="36"/>
      <c r="CV34" s="237">
        <v>3.9661286042563995</v>
      </c>
      <c r="CW34" s="277">
        <f>SUM(CW8:CW33)</f>
        <v>46.3</v>
      </c>
      <c r="CX34" s="278">
        <f>SUM(CX8:CX33)</f>
        <v>25.9</v>
      </c>
      <c r="CY34" s="279">
        <v>4.7513137894415856</v>
      </c>
      <c r="DD34" s="84">
        <v>27</v>
      </c>
      <c r="DE34" s="102" t="s">
        <v>48</v>
      </c>
      <c r="DF34" s="240">
        <v>5</v>
      </c>
      <c r="DG34" s="240">
        <v>1</v>
      </c>
      <c r="DH34" s="240">
        <v>12</v>
      </c>
      <c r="DI34" s="86">
        <v>7</v>
      </c>
      <c r="DJ34" s="88">
        <v>25</v>
      </c>
      <c r="DK34" s="84">
        <v>79</v>
      </c>
      <c r="DL34" s="245">
        <v>3.16</v>
      </c>
      <c r="DN34" s="84">
        <v>27</v>
      </c>
      <c r="DO34" s="88" t="s">
        <v>17</v>
      </c>
      <c r="DP34" s="240">
        <v>7</v>
      </c>
      <c r="DQ34" s="240">
        <v>8</v>
      </c>
      <c r="DR34" s="240">
        <v>3</v>
      </c>
      <c r="DS34" s="86">
        <v>12</v>
      </c>
      <c r="DT34" s="88">
        <v>30</v>
      </c>
      <c r="DU34" s="84">
        <v>100</v>
      </c>
      <c r="DV34" s="329">
        <v>3.3333333333333335</v>
      </c>
      <c r="DW34" s="274">
        <v>0.2</v>
      </c>
      <c r="DX34" s="275">
        <v>1.6</v>
      </c>
      <c r="DY34" s="276">
        <v>1.9333333333333336</v>
      </c>
      <c r="EA34" s="342">
        <v>27</v>
      </c>
      <c r="EB34" s="13"/>
      <c r="EC34" s="346"/>
      <c r="ED34" s="346"/>
      <c r="EE34" s="346"/>
      <c r="EF34" s="347" t="s">
        <v>103</v>
      </c>
      <c r="EG34" s="346"/>
      <c r="EH34" s="348"/>
      <c r="EI34" s="341">
        <v>3.78904372020065</v>
      </c>
      <c r="EJ34" s="323">
        <v>3.9661286042563995</v>
      </c>
      <c r="EK34" s="323">
        <v>-0.1770848840557493</v>
      </c>
      <c r="EM34" s="103">
        <v>27</v>
      </c>
      <c r="EN34" s="102" t="s">
        <v>18</v>
      </c>
      <c r="EO34" s="309">
        <v>2</v>
      </c>
      <c r="EP34" s="310">
        <v>10</v>
      </c>
      <c r="EQ34" s="310">
        <v>12</v>
      </c>
      <c r="ER34" s="310">
        <v>10</v>
      </c>
      <c r="ES34" s="311">
        <v>34</v>
      </c>
      <c r="ET34" s="311">
        <v>106</v>
      </c>
      <c r="EU34" s="312">
        <v>3.1176470588235294</v>
      </c>
      <c r="EX34" s="103">
        <v>27</v>
      </c>
      <c r="EZ34" s="15"/>
      <c r="FA34" s="179" t="s">
        <v>103</v>
      </c>
      <c r="FF34" s="350">
        <v>3.8783589169021444</v>
      </c>
      <c r="FG34" s="363">
        <f>AVERAGE(FG8:FG33)</f>
        <v>-0.27531892887567655</v>
      </c>
      <c r="FI34" s="355"/>
      <c r="FM34" s="103">
        <v>27</v>
      </c>
      <c r="FO34" s="15"/>
      <c r="FP34" s="179" t="s">
        <v>103</v>
      </c>
      <c r="FU34" s="350">
        <v>3.8783589169021444</v>
      </c>
      <c r="FX34" s="103">
        <v>27</v>
      </c>
      <c r="FY34" s="354" t="s">
        <v>23</v>
      </c>
      <c r="FZ34" s="72">
        <v>2</v>
      </c>
      <c r="GA34" s="177">
        <v>20</v>
      </c>
      <c r="GB34" s="177">
        <v>11</v>
      </c>
      <c r="GC34" s="177">
        <v>16</v>
      </c>
      <c r="GD34" s="311">
        <v>49</v>
      </c>
      <c r="GE34" s="311">
        <v>155</v>
      </c>
      <c r="GF34" s="366">
        <v>3.163265306122449</v>
      </c>
      <c r="GG34" s="367">
        <v>0.5</v>
      </c>
      <c r="GH34" s="368">
        <v>2.5</v>
      </c>
      <c r="GI34" s="372">
        <v>1.1632653061224492</v>
      </c>
      <c r="GT34" s="380">
        <f>AVERAGE(GT8:GT33)</f>
        <v>3.757572021995099</v>
      </c>
      <c r="HD34" s="380">
        <f>AVERAGE(HD8:HD33)</f>
        <v>3.7575720219950983</v>
      </c>
      <c r="HE34" s="399">
        <f>AVERAGE(HE8:HE33)</f>
        <v>-0.14829049532165056</v>
      </c>
      <c r="HF34" s="2"/>
    </row>
    <row r="35" spans="11:191" ht="16.5" thickBot="1">
      <c r="K35" s="247">
        <f>AVERAGE(K8:K34)</f>
        <v>3.6919722668165322</v>
      </c>
      <c r="W35" s="247">
        <f>AVERAGE(W8:W34)</f>
        <v>3.72451268778592</v>
      </c>
      <c r="AF35" s="255">
        <f>AVERAGE(AF8:AF34)</f>
        <v>3.951007371019191</v>
      </c>
      <c r="AI35" s="255">
        <f>AVERAGE(AI8:AI34)</f>
        <v>3.4843407043525243</v>
      </c>
      <c r="AR35" s="247">
        <f>AVERAGE(AR8:AR34)</f>
        <v>4.108016280490882</v>
      </c>
      <c r="AU35" s="251">
        <f>AVERAGE(AU8:AU34)</f>
        <v>3.3635718360464386</v>
      </c>
      <c r="BN35" s="237">
        <f>AVERAGE(BN8:BN34)</f>
        <v>4.16842467935357</v>
      </c>
      <c r="BQ35" s="182"/>
      <c r="CA35" s="182"/>
      <c r="CB35" s="109"/>
      <c r="CC35" s="112"/>
      <c r="CD35" s="13"/>
      <c r="CE35" s="13"/>
      <c r="CF35" s="108"/>
      <c r="CG35" s="109"/>
      <c r="CH35" s="36"/>
      <c r="CI35" s="237">
        <v>4.151711301086954</v>
      </c>
      <c r="CJ35" s="277">
        <v>0.5888888888888889</v>
      </c>
      <c r="CK35" s="278">
        <v>2.007407407407407</v>
      </c>
      <c r="CL35" s="279">
        <v>2.7331927825684352</v>
      </c>
      <c r="CN35" s="182"/>
      <c r="DD35" s="182"/>
      <c r="DE35" s="36"/>
      <c r="DF35" s="36"/>
      <c r="DG35" s="36"/>
      <c r="DH35" s="36"/>
      <c r="DI35" s="36"/>
      <c r="DJ35" s="36"/>
      <c r="DK35" s="36"/>
      <c r="DL35" s="255">
        <f>AVERAGE(DL8:DL34)</f>
        <v>3.8029133953778786</v>
      </c>
      <c r="DN35" s="182"/>
      <c r="DO35" s="109"/>
      <c r="DP35" s="112"/>
      <c r="DQ35" s="13"/>
      <c r="DR35" s="13"/>
      <c r="DS35" s="108"/>
      <c r="DT35" s="109"/>
      <c r="DU35" s="36"/>
      <c r="DV35" s="237">
        <v>3.78904372020065</v>
      </c>
      <c r="DW35" s="277">
        <v>22.2</v>
      </c>
      <c r="DX35" s="278">
        <v>10.1</v>
      </c>
      <c r="DY35" s="279">
        <v>4.237191868348799</v>
      </c>
      <c r="EA35" s="12"/>
      <c r="EO35" s="313"/>
      <c r="EP35" s="280"/>
      <c r="EQ35" s="280"/>
      <c r="ER35" s="316" t="s">
        <v>103</v>
      </c>
      <c r="ES35" s="280"/>
      <c r="ET35" s="280"/>
      <c r="EU35" s="317">
        <v>3.78904372020065</v>
      </c>
      <c r="FZ35" s="15"/>
      <c r="GD35" s="280"/>
      <c r="GE35" s="280"/>
      <c r="GF35" s="369">
        <v>3.8783589169021444</v>
      </c>
      <c r="GG35" s="370">
        <v>28.1</v>
      </c>
      <c r="GH35" s="371">
        <v>23.4</v>
      </c>
      <c r="GI35" s="263">
        <v>4.052432990976219</v>
      </c>
    </row>
    <row r="38" ht="13.5" thickBot="1"/>
    <row r="39" spans="1:74" ht="16.5" thickBot="1">
      <c r="A39" s="471" t="s">
        <v>131</v>
      </c>
      <c r="BV39" s="268"/>
    </row>
    <row r="40" spans="3:80" ht="15.75">
      <c r="C40" s="144" t="s">
        <v>132</v>
      </c>
      <c r="D40" s="1"/>
      <c r="E40" s="683" t="s">
        <v>141</v>
      </c>
      <c r="F40" s="683"/>
      <c r="O40" s="144" t="s">
        <v>144</v>
      </c>
      <c r="P40" s="1"/>
      <c r="Q40" s="683" t="s">
        <v>141</v>
      </c>
      <c r="R40" s="683"/>
      <c r="Y40" s="144" t="s">
        <v>149</v>
      </c>
      <c r="AI40" s="179" t="s">
        <v>84</v>
      </c>
      <c r="AK40" s="1" t="s">
        <v>141</v>
      </c>
      <c r="AV40" s="144" t="s">
        <v>161</v>
      </c>
      <c r="AW40" s="144" t="s">
        <v>141</v>
      </c>
      <c r="BG40" s="179" t="s">
        <v>162</v>
      </c>
      <c r="BR40" s="179" t="s">
        <v>172</v>
      </c>
      <c r="CB40" s="659" t="s">
        <v>173</v>
      </c>
    </row>
    <row r="41" ht="36" customHeight="1" thickBot="1"/>
    <row r="42" spans="2:88" ht="13.5" thickBot="1">
      <c r="B42" s="71"/>
      <c r="C42" s="68"/>
      <c r="D42" s="75"/>
      <c r="E42" s="76"/>
      <c r="F42" s="76"/>
      <c r="G42" s="68"/>
      <c r="H42" s="71"/>
      <c r="I42" s="138"/>
      <c r="J42" s="71"/>
      <c r="K42" s="69"/>
      <c r="N42" s="71"/>
      <c r="O42" s="68"/>
      <c r="P42" s="75"/>
      <c r="Q42" s="76"/>
      <c r="R42" s="76"/>
      <c r="S42" s="68"/>
      <c r="T42" s="71"/>
      <c r="U42" s="138"/>
      <c r="V42" s="71"/>
      <c r="X42" s="71"/>
      <c r="Y42" s="68"/>
      <c r="Z42" s="75"/>
      <c r="AA42" s="76"/>
      <c r="AB42" s="76"/>
      <c r="AC42" s="68"/>
      <c r="AD42" s="71"/>
      <c r="AE42" s="138"/>
      <c r="AF42" s="71"/>
      <c r="AH42" s="71"/>
      <c r="AI42" s="68"/>
      <c r="AJ42" s="75"/>
      <c r="AK42" s="76"/>
      <c r="AL42" s="76"/>
      <c r="AM42" s="68"/>
      <c r="AN42" s="71"/>
      <c r="AO42" s="138"/>
      <c r="AP42" s="138"/>
      <c r="AQ42" s="71"/>
      <c r="AU42" s="71"/>
      <c r="AV42" s="68"/>
      <c r="AW42" s="75"/>
      <c r="AX42" s="76"/>
      <c r="AY42" s="76"/>
      <c r="AZ42" s="68"/>
      <c r="BA42" s="71"/>
      <c r="BB42" s="138"/>
      <c r="BC42" s="138"/>
      <c r="BD42" s="71"/>
      <c r="BF42" s="71"/>
      <c r="BG42" s="68"/>
      <c r="BH42" s="75"/>
      <c r="BI42" s="76"/>
      <c r="BJ42" s="76"/>
      <c r="BK42" s="68"/>
      <c r="BL42" s="71"/>
      <c r="BM42" s="138"/>
      <c r="BN42" s="138"/>
      <c r="BO42" s="71"/>
      <c r="BQ42" s="71"/>
      <c r="BR42" s="68"/>
      <c r="BS42" s="75"/>
      <c r="BT42" s="76"/>
      <c r="BU42" s="76"/>
      <c r="BV42" s="68"/>
      <c r="BW42" s="71"/>
      <c r="BX42" s="138"/>
      <c r="BY42" s="138"/>
      <c r="BZ42" s="71"/>
      <c r="CA42" s="71"/>
      <c r="CB42" s="68"/>
      <c r="CC42" s="75"/>
      <c r="CD42" s="76"/>
      <c r="CE42" s="76"/>
      <c r="CF42" s="68"/>
      <c r="CG42" s="71"/>
      <c r="CH42" s="138"/>
      <c r="CI42" s="138"/>
      <c r="CJ42" s="71"/>
    </row>
    <row r="43" spans="2:88" ht="13.5" thickBot="1">
      <c r="B43" s="476" t="s">
        <v>0</v>
      </c>
      <c r="C43" s="477" t="s">
        <v>1</v>
      </c>
      <c r="D43" s="44">
        <v>5</v>
      </c>
      <c r="E43" s="43">
        <v>4</v>
      </c>
      <c r="F43" s="43">
        <v>3</v>
      </c>
      <c r="G43" s="45">
        <v>2</v>
      </c>
      <c r="H43" s="167" t="s">
        <v>39</v>
      </c>
      <c r="I43" s="40" t="s">
        <v>36</v>
      </c>
      <c r="J43" s="38" t="s">
        <v>3</v>
      </c>
      <c r="K43" s="478" t="s">
        <v>41</v>
      </c>
      <c r="N43" s="476" t="s">
        <v>0</v>
      </c>
      <c r="O43" s="477" t="s">
        <v>1</v>
      </c>
      <c r="P43" s="44">
        <v>5</v>
      </c>
      <c r="Q43" s="43">
        <v>4</v>
      </c>
      <c r="R43" s="43">
        <v>3</v>
      </c>
      <c r="S43" s="45">
        <v>2</v>
      </c>
      <c r="T43" s="167" t="s">
        <v>39</v>
      </c>
      <c r="U43" s="40" t="s">
        <v>36</v>
      </c>
      <c r="V43" s="38" t="s">
        <v>3</v>
      </c>
      <c r="X43" s="476" t="s">
        <v>0</v>
      </c>
      <c r="Y43" s="477" t="s">
        <v>1</v>
      </c>
      <c r="Z43" s="44">
        <v>5</v>
      </c>
      <c r="AA43" s="43">
        <v>4</v>
      </c>
      <c r="AB43" s="43">
        <v>3</v>
      </c>
      <c r="AC43" s="45">
        <v>2</v>
      </c>
      <c r="AD43" s="167" t="s">
        <v>39</v>
      </c>
      <c r="AE43" s="40" t="s">
        <v>36</v>
      </c>
      <c r="AF43" s="38" t="s">
        <v>3</v>
      </c>
      <c r="AH43" s="476" t="s">
        <v>0</v>
      </c>
      <c r="AI43" s="477" t="s">
        <v>1</v>
      </c>
      <c r="AJ43" s="44">
        <v>5</v>
      </c>
      <c r="AK43" s="43">
        <v>4</v>
      </c>
      <c r="AL43" s="43">
        <v>3</v>
      </c>
      <c r="AM43" s="45">
        <v>2</v>
      </c>
      <c r="AN43" s="167" t="s">
        <v>39</v>
      </c>
      <c r="AO43" s="40" t="s">
        <v>36</v>
      </c>
      <c r="AP43" s="40" t="s">
        <v>3</v>
      </c>
      <c r="AQ43" s="38" t="s">
        <v>146</v>
      </c>
      <c r="AU43" s="476" t="s">
        <v>0</v>
      </c>
      <c r="AV43" s="477" t="s">
        <v>1</v>
      </c>
      <c r="AW43" s="44">
        <v>5</v>
      </c>
      <c r="AX43" s="43">
        <v>4</v>
      </c>
      <c r="AY43" s="43">
        <v>3</v>
      </c>
      <c r="AZ43" s="45">
        <v>2</v>
      </c>
      <c r="BA43" s="167" t="s">
        <v>39</v>
      </c>
      <c r="BB43" s="40" t="s">
        <v>36</v>
      </c>
      <c r="BC43" s="40" t="s">
        <v>3</v>
      </c>
      <c r="BD43" s="38" t="s">
        <v>146</v>
      </c>
      <c r="BF43" s="476" t="s">
        <v>0</v>
      </c>
      <c r="BG43" s="477" t="s">
        <v>1</v>
      </c>
      <c r="BH43" s="44">
        <v>5</v>
      </c>
      <c r="BI43" s="43">
        <v>4</v>
      </c>
      <c r="BJ43" s="43">
        <v>3</v>
      </c>
      <c r="BK43" s="45">
        <v>2</v>
      </c>
      <c r="BL43" s="167" t="s">
        <v>39</v>
      </c>
      <c r="BM43" s="40" t="s">
        <v>36</v>
      </c>
      <c r="BN43" s="40" t="s">
        <v>3</v>
      </c>
      <c r="BO43" s="38" t="s">
        <v>146</v>
      </c>
      <c r="BQ43" s="476" t="s">
        <v>0</v>
      </c>
      <c r="BR43" s="477" t="s">
        <v>1</v>
      </c>
      <c r="BS43" s="44">
        <v>5</v>
      </c>
      <c r="BT43" s="43">
        <v>4</v>
      </c>
      <c r="BU43" s="43">
        <v>3</v>
      </c>
      <c r="BV43" s="45">
        <v>2</v>
      </c>
      <c r="BW43" s="167" t="s">
        <v>39</v>
      </c>
      <c r="BX43" s="40" t="s">
        <v>36</v>
      </c>
      <c r="BY43" s="40" t="s">
        <v>3</v>
      </c>
      <c r="BZ43" s="38" t="s">
        <v>146</v>
      </c>
      <c r="CA43" s="476" t="s">
        <v>0</v>
      </c>
      <c r="CB43" s="477" t="s">
        <v>1</v>
      </c>
      <c r="CC43" s="44">
        <v>5</v>
      </c>
      <c r="CD43" s="43">
        <v>4</v>
      </c>
      <c r="CE43" s="43">
        <v>3</v>
      </c>
      <c r="CF43" s="45">
        <v>2</v>
      </c>
      <c r="CG43" s="167" t="s">
        <v>39</v>
      </c>
      <c r="CH43" s="40" t="s">
        <v>36</v>
      </c>
      <c r="CI43" s="40" t="s">
        <v>3</v>
      </c>
      <c r="CJ43" s="38" t="s">
        <v>146</v>
      </c>
    </row>
    <row r="44" spans="2:88" ht="15.75">
      <c r="B44" s="441">
        <v>1</v>
      </c>
      <c r="C44" s="97" t="s">
        <v>46</v>
      </c>
      <c r="D44" s="5">
        <v>24</v>
      </c>
      <c r="E44" s="6">
        <v>15</v>
      </c>
      <c r="F44" s="6">
        <v>0</v>
      </c>
      <c r="G44" s="56">
        <v>2</v>
      </c>
      <c r="H44" s="58">
        <v>41</v>
      </c>
      <c r="I44" s="66">
        <v>184</v>
      </c>
      <c r="J44" s="395">
        <v>4.487804878048781</v>
      </c>
      <c r="K44" s="59"/>
      <c r="N44" s="441">
        <v>1</v>
      </c>
      <c r="O44" s="352" t="s">
        <v>46</v>
      </c>
      <c r="P44" s="5">
        <v>45</v>
      </c>
      <c r="Q44" s="6">
        <v>27</v>
      </c>
      <c r="R44" s="6">
        <v>1</v>
      </c>
      <c r="S44" s="56">
        <v>2</v>
      </c>
      <c r="T44" s="58">
        <v>75</v>
      </c>
      <c r="U44" s="66">
        <v>340</v>
      </c>
      <c r="V44" s="395">
        <v>4.533333333333333</v>
      </c>
      <c r="X44" s="441">
        <v>1</v>
      </c>
      <c r="Y44" s="352" t="s">
        <v>46</v>
      </c>
      <c r="Z44" s="5">
        <v>71</v>
      </c>
      <c r="AA44" s="6">
        <v>34</v>
      </c>
      <c r="AB44" s="6">
        <v>2</v>
      </c>
      <c r="AC44" s="56">
        <v>3</v>
      </c>
      <c r="AD44" s="58">
        <v>110</v>
      </c>
      <c r="AE44" s="66">
        <v>503</v>
      </c>
      <c r="AF44" s="395">
        <v>4.572727272727272</v>
      </c>
      <c r="AG44" s="375"/>
      <c r="AH44" s="441">
        <v>1</v>
      </c>
      <c r="AI44" s="352" t="s">
        <v>16</v>
      </c>
      <c r="AJ44" s="430">
        <v>8</v>
      </c>
      <c r="AK44" s="428">
        <v>7</v>
      </c>
      <c r="AL44" s="428">
        <v>3</v>
      </c>
      <c r="AM44" s="337">
        <v>0</v>
      </c>
      <c r="AN44" s="336">
        <v>18</v>
      </c>
      <c r="AO44" s="303">
        <v>77</v>
      </c>
      <c r="AP44" s="586">
        <v>4.277777777777778</v>
      </c>
      <c r="AQ44" s="591">
        <v>8</v>
      </c>
      <c r="AU44" s="441">
        <v>1</v>
      </c>
      <c r="AV44" s="352" t="s">
        <v>16</v>
      </c>
      <c r="AW44" s="430">
        <v>9</v>
      </c>
      <c r="AX44" s="428">
        <v>8</v>
      </c>
      <c r="AY44" s="428">
        <v>0</v>
      </c>
      <c r="AZ44" s="337">
        <v>1</v>
      </c>
      <c r="BA44" s="336">
        <v>18</v>
      </c>
      <c r="BB44" s="303">
        <v>79</v>
      </c>
      <c r="BC44" s="355">
        <v>4.388888888888889</v>
      </c>
      <c r="BD44" s="616">
        <v>8</v>
      </c>
      <c r="BF44" s="441">
        <v>1</v>
      </c>
      <c r="BG44" s="352" t="s">
        <v>16</v>
      </c>
      <c r="BH44" s="430">
        <v>15</v>
      </c>
      <c r="BI44" s="428">
        <v>25</v>
      </c>
      <c r="BJ44" s="428">
        <v>2</v>
      </c>
      <c r="BK44" s="337">
        <v>2</v>
      </c>
      <c r="BL44" s="336">
        <v>44</v>
      </c>
      <c r="BM44" s="303">
        <v>185</v>
      </c>
      <c r="BN44" s="355">
        <v>4.204545454545454</v>
      </c>
      <c r="BO44" s="616">
        <v>10</v>
      </c>
      <c r="BQ44" s="441">
        <v>1</v>
      </c>
      <c r="BR44" s="352" t="s">
        <v>16</v>
      </c>
      <c r="BS44" s="430">
        <v>18</v>
      </c>
      <c r="BT44" s="428">
        <v>29</v>
      </c>
      <c r="BU44" s="428">
        <v>4</v>
      </c>
      <c r="BV44" s="337">
        <v>2</v>
      </c>
      <c r="BW44" s="336">
        <v>53</v>
      </c>
      <c r="BX44" s="303">
        <v>222</v>
      </c>
      <c r="BY44" s="355">
        <v>4.188679245283019</v>
      </c>
      <c r="BZ44" s="631">
        <v>10</v>
      </c>
      <c r="CA44" s="441">
        <v>1</v>
      </c>
      <c r="CB44" s="352" t="s">
        <v>16</v>
      </c>
      <c r="CC44" s="430">
        <v>28</v>
      </c>
      <c r="CD44" s="428">
        <v>41</v>
      </c>
      <c r="CE44" s="428">
        <v>13</v>
      </c>
      <c r="CF44" s="337">
        <v>2</v>
      </c>
      <c r="CG44" s="336">
        <v>84</v>
      </c>
      <c r="CH44" s="303">
        <v>347</v>
      </c>
      <c r="CI44" s="355">
        <v>4.130952380952381</v>
      </c>
      <c r="CJ44" s="616">
        <v>9</v>
      </c>
    </row>
    <row r="45" spans="2:88" ht="15.75">
      <c r="B45" s="173">
        <v>2</v>
      </c>
      <c r="C45" s="99" t="s">
        <v>32</v>
      </c>
      <c r="D45" s="8">
        <v>19</v>
      </c>
      <c r="E45" s="9">
        <v>10</v>
      </c>
      <c r="F45" s="9">
        <v>4</v>
      </c>
      <c r="G45" s="37">
        <v>0</v>
      </c>
      <c r="H45" s="39">
        <v>33</v>
      </c>
      <c r="I45" s="46">
        <v>147</v>
      </c>
      <c r="J45" s="235">
        <v>4.454545454545454</v>
      </c>
      <c r="K45" s="60"/>
      <c r="N45" s="173">
        <v>2</v>
      </c>
      <c r="O45" s="353" t="s">
        <v>50</v>
      </c>
      <c r="P45" s="8">
        <v>41</v>
      </c>
      <c r="Q45" s="9">
        <v>26</v>
      </c>
      <c r="R45" s="9">
        <v>6</v>
      </c>
      <c r="S45" s="37">
        <v>2</v>
      </c>
      <c r="T45" s="39">
        <v>75</v>
      </c>
      <c r="U45" s="46">
        <v>331</v>
      </c>
      <c r="V45" s="235">
        <v>4.413333333333333</v>
      </c>
      <c r="X45" s="173">
        <v>2</v>
      </c>
      <c r="Y45" s="353" t="s">
        <v>42</v>
      </c>
      <c r="Z45" s="8">
        <v>44</v>
      </c>
      <c r="AA45" s="9">
        <v>37</v>
      </c>
      <c r="AB45" s="9">
        <v>8</v>
      </c>
      <c r="AC45" s="37">
        <v>2</v>
      </c>
      <c r="AD45" s="39">
        <v>91</v>
      </c>
      <c r="AE45" s="46">
        <v>396</v>
      </c>
      <c r="AF45" s="235">
        <v>4.351648351648351</v>
      </c>
      <c r="AG45" s="375"/>
      <c r="AH45" s="173">
        <v>2</v>
      </c>
      <c r="AI45" s="353" t="s">
        <v>42</v>
      </c>
      <c r="AJ45" s="431">
        <v>9</v>
      </c>
      <c r="AK45" s="429">
        <v>8</v>
      </c>
      <c r="AL45" s="429">
        <v>0</v>
      </c>
      <c r="AM45" s="338">
        <v>1</v>
      </c>
      <c r="AN45" s="331">
        <v>18</v>
      </c>
      <c r="AO45" s="462">
        <v>79</v>
      </c>
      <c r="AP45" s="587">
        <v>4.388888888888889</v>
      </c>
      <c r="AQ45" s="592">
        <v>7</v>
      </c>
      <c r="AU45" s="173">
        <v>2</v>
      </c>
      <c r="AV45" s="353" t="s">
        <v>42</v>
      </c>
      <c r="AW45" s="431">
        <v>1</v>
      </c>
      <c r="AX45" s="429">
        <v>2</v>
      </c>
      <c r="AY45" s="429">
        <v>0</v>
      </c>
      <c r="AZ45" s="338">
        <v>0</v>
      </c>
      <c r="BA45" s="331">
        <v>3</v>
      </c>
      <c r="BB45" s="462">
        <v>13</v>
      </c>
      <c r="BC45" s="612">
        <v>4.333333333333333</v>
      </c>
      <c r="BD45" s="617">
        <v>10</v>
      </c>
      <c r="BF45" s="173">
        <v>2</v>
      </c>
      <c r="BG45" s="353" t="s">
        <v>42</v>
      </c>
      <c r="BH45" s="431">
        <v>12</v>
      </c>
      <c r="BI45" s="429">
        <v>17</v>
      </c>
      <c r="BJ45" s="429">
        <v>5</v>
      </c>
      <c r="BK45" s="338">
        <v>0</v>
      </c>
      <c r="BL45" s="331">
        <v>34</v>
      </c>
      <c r="BM45" s="462">
        <v>143</v>
      </c>
      <c r="BN45" s="612">
        <v>4.205882352941177</v>
      </c>
      <c r="BO45" s="617">
        <v>9</v>
      </c>
      <c r="BQ45" s="173">
        <v>2</v>
      </c>
      <c r="BR45" s="353" t="s">
        <v>42</v>
      </c>
      <c r="BS45" s="431">
        <v>18</v>
      </c>
      <c r="BT45" s="429">
        <v>22</v>
      </c>
      <c r="BU45" s="429">
        <v>5</v>
      </c>
      <c r="BV45" s="338">
        <v>0</v>
      </c>
      <c r="BW45" s="331">
        <v>45</v>
      </c>
      <c r="BX45" s="462">
        <v>193</v>
      </c>
      <c r="BY45" s="612">
        <v>4.288888888888889</v>
      </c>
      <c r="BZ45" s="632">
        <v>5</v>
      </c>
      <c r="CA45" s="173">
        <v>2</v>
      </c>
      <c r="CB45" s="353" t="s">
        <v>42</v>
      </c>
      <c r="CC45" s="431">
        <v>31</v>
      </c>
      <c r="CD45" s="429">
        <v>38</v>
      </c>
      <c r="CE45" s="429">
        <v>12</v>
      </c>
      <c r="CF45" s="338">
        <v>1</v>
      </c>
      <c r="CG45" s="331">
        <v>82</v>
      </c>
      <c r="CH45" s="462">
        <v>345</v>
      </c>
      <c r="CI45" s="612">
        <v>4.2073170731707314</v>
      </c>
      <c r="CJ45" s="617">
        <v>6</v>
      </c>
    </row>
    <row r="46" spans="2:88" ht="15">
      <c r="B46" s="173">
        <v>3</v>
      </c>
      <c r="C46" s="99" t="s">
        <v>28</v>
      </c>
      <c r="D46" s="8">
        <v>17</v>
      </c>
      <c r="E46" s="9">
        <v>8</v>
      </c>
      <c r="F46" s="9">
        <v>3</v>
      </c>
      <c r="G46" s="37">
        <v>1</v>
      </c>
      <c r="H46" s="39">
        <v>29</v>
      </c>
      <c r="I46" s="46">
        <v>128</v>
      </c>
      <c r="J46" s="235">
        <v>4.413793103448276</v>
      </c>
      <c r="K46" s="60"/>
      <c r="N46" s="173">
        <v>3</v>
      </c>
      <c r="O46" s="353" t="s">
        <v>28</v>
      </c>
      <c r="P46" s="8">
        <v>35</v>
      </c>
      <c r="Q46" s="9">
        <v>16</v>
      </c>
      <c r="R46" s="9">
        <v>7</v>
      </c>
      <c r="S46" s="37">
        <v>2</v>
      </c>
      <c r="T46" s="39">
        <v>60</v>
      </c>
      <c r="U46" s="46">
        <v>264</v>
      </c>
      <c r="V46" s="235">
        <v>4.4</v>
      </c>
      <c r="X46" s="173">
        <v>3</v>
      </c>
      <c r="Y46" s="353" t="s">
        <v>28</v>
      </c>
      <c r="Z46" s="8">
        <v>53</v>
      </c>
      <c r="AA46" s="9">
        <v>24</v>
      </c>
      <c r="AB46" s="9">
        <v>11</v>
      </c>
      <c r="AC46" s="37">
        <v>5</v>
      </c>
      <c r="AD46" s="39">
        <v>93</v>
      </c>
      <c r="AE46" s="46">
        <v>404</v>
      </c>
      <c r="AF46" s="235">
        <v>4.344086021505376</v>
      </c>
      <c r="AG46" s="375"/>
      <c r="AH46" s="173">
        <v>3</v>
      </c>
      <c r="AI46" s="353" t="s">
        <v>18</v>
      </c>
      <c r="AJ46" s="431">
        <v>2</v>
      </c>
      <c r="AK46" s="429">
        <v>7</v>
      </c>
      <c r="AL46" s="429">
        <v>9</v>
      </c>
      <c r="AM46" s="338">
        <v>0</v>
      </c>
      <c r="AN46" s="331">
        <v>18</v>
      </c>
      <c r="AO46" s="462">
        <v>65</v>
      </c>
      <c r="AP46" s="587">
        <v>3.611111111111111</v>
      </c>
      <c r="AQ46" s="589">
        <v>21</v>
      </c>
      <c r="AU46" s="173">
        <v>3</v>
      </c>
      <c r="AV46" s="353" t="s">
        <v>18</v>
      </c>
      <c r="AW46" s="431">
        <v>3</v>
      </c>
      <c r="AX46" s="429">
        <v>2</v>
      </c>
      <c r="AY46" s="429">
        <v>8</v>
      </c>
      <c r="AZ46" s="338">
        <v>1</v>
      </c>
      <c r="BA46" s="331">
        <v>14</v>
      </c>
      <c r="BB46" s="462">
        <v>49</v>
      </c>
      <c r="BC46" s="612">
        <v>3.5</v>
      </c>
      <c r="BD46" s="621">
        <v>25</v>
      </c>
      <c r="BF46" s="173">
        <v>3</v>
      </c>
      <c r="BG46" s="353" t="s">
        <v>18</v>
      </c>
      <c r="BH46" s="431">
        <v>3</v>
      </c>
      <c r="BI46" s="429">
        <v>11</v>
      </c>
      <c r="BJ46" s="429">
        <v>24</v>
      </c>
      <c r="BK46" s="338">
        <v>2</v>
      </c>
      <c r="BL46" s="331">
        <v>40</v>
      </c>
      <c r="BM46" s="462">
        <v>135</v>
      </c>
      <c r="BN46" s="612">
        <v>3.375</v>
      </c>
      <c r="BO46" s="621">
        <v>24</v>
      </c>
      <c r="BQ46" s="173">
        <v>3</v>
      </c>
      <c r="BR46" s="353" t="s">
        <v>18</v>
      </c>
      <c r="BS46" s="431">
        <v>3</v>
      </c>
      <c r="BT46" s="429">
        <v>10</v>
      </c>
      <c r="BU46" s="429">
        <v>30</v>
      </c>
      <c r="BV46" s="338">
        <v>2</v>
      </c>
      <c r="BW46" s="331">
        <v>45</v>
      </c>
      <c r="BX46" s="462">
        <v>149</v>
      </c>
      <c r="BY46" s="612">
        <v>3.311111111111111</v>
      </c>
      <c r="BZ46" s="634">
        <v>22</v>
      </c>
      <c r="CA46" s="173">
        <v>3</v>
      </c>
      <c r="CB46" s="353" t="s">
        <v>18</v>
      </c>
      <c r="CC46" s="431">
        <v>5</v>
      </c>
      <c r="CD46" s="429">
        <v>23</v>
      </c>
      <c r="CE46" s="429">
        <v>42</v>
      </c>
      <c r="CF46" s="338">
        <v>10</v>
      </c>
      <c r="CG46" s="331">
        <v>80</v>
      </c>
      <c r="CH46" s="462">
        <v>263</v>
      </c>
      <c r="CI46" s="612">
        <v>3.2875</v>
      </c>
      <c r="CJ46" s="660">
        <v>23</v>
      </c>
    </row>
    <row r="47" spans="2:88" ht="15.75">
      <c r="B47" s="173">
        <v>4</v>
      </c>
      <c r="C47" s="99" t="s">
        <v>42</v>
      </c>
      <c r="D47" s="8">
        <v>16</v>
      </c>
      <c r="E47" s="9">
        <v>13</v>
      </c>
      <c r="F47" s="9">
        <v>2</v>
      </c>
      <c r="G47" s="37">
        <v>1</v>
      </c>
      <c r="H47" s="39">
        <v>32</v>
      </c>
      <c r="I47" s="46">
        <v>140</v>
      </c>
      <c r="J47" s="235">
        <v>4.375</v>
      </c>
      <c r="K47" s="60"/>
      <c r="N47" s="173">
        <v>4</v>
      </c>
      <c r="O47" s="353" t="s">
        <v>32</v>
      </c>
      <c r="P47" s="8">
        <v>30</v>
      </c>
      <c r="Q47" s="9">
        <v>18</v>
      </c>
      <c r="R47" s="9">
        <v>11</v>
      </c>
      <c r="S47" s="37">
        <v>0</v>
      </c>
      <c r="T47" s="39">
        <v>59</v>
      </c>
      <c r="U47" s="46">
        <v>255</v>
      </c>
      <c r="V47" s="235">
        <v>4.322033898305085</v>
      </c>
      <c r="X47" s="173">
        <v>4</v>
      </c>
      <c r="Y47" s="353" t="s">
        <v>50</v>
      </c>
      <c r="Z47" s="8">
        <v>54</v>
      </c>
      <c r="AA47" s="9">
        <v>39</v>
      </c>
      <c r="AB47" s="9">
        <v>12</v>
      </c>
      <c r="AC47" s="37">
        <v>3</v>
      </c>
      <c r="AD47" s="39">
        <v>108</v>
      </c>
      <c r="AE47" s="46">
        <v>468</v>
      </c>
      <c r="AF47" s="235">
        <v>4.333333333333333</v>
      </c>
      <c r="AG47" s="375"/>
      <c r="AH47" s="173">
        <v>4</v>
      </c>
      <c r="AI47" s="353" t="s">
        <v>19</v>
      </c>
      <c r="AJ47" s="431">
        <v>5</v>
      </c>
      <c r="AK47" s="429">
        <v>10</v>
      </c>
      <c r="AL47" s="429">
        <v>2</v>
      </c>
      <c r="AM47" s="338">
        <v>0</v>
      </c>
      <c r="AN47" s="331">
        <v>17</v>
      </c>
      <c r="AO47" s="462">
        <v>71</v>
      </c>
      <c r="AP47" s="587">
        <v>4.176470588235294</v>
      </c>
      <c r="AQ47" s="591">
        <v>10</v>
      </c>
      <c r="AU47" s="173">
        <v>4</v>
      </c>
      <c r="AV47" s="353" t="s">
        <v>19</v>
      </c>
      <c r="AW47" s="431">
        <v>1</v>
      </c>
      <c r="AX47" s="429">
        <v>0</v>
      </c>
      <c r="AY47" s="429">
        <v>0</v>
      </c>
      <c r="AZ47" s="338">
        <v>0</v>
      </c>
      <c r="BA47" s="331">
        <v>1</v>
      </c>
      <c r="BB47" s="462">
        <v>5</v>
      </c>
      <c r="BC47" s="612">
        <v>5</v>
      </c>
      <c r="BD47" s="616">
        <v>1</v>
      </c>
      <c r="BF47" s="173">
        <v>4</v>
      </c>
      <c r="BG47" s="353" t="s">
        <v>19</v>
      </c>
      <c r="BH47" s="431">
        <v>10</v>
      </c>
      <c r="BI47" s="429">
        <v>15</v>
      </c>
      <c r="BJ47" s="429">
        <v>2</v>
      </c>
      <c r="BK47" s="338">
        <v>1</v>
      </c>
      <c r="BL47" s="331">
        <v>28</v>
      </c>
      <c r="BM47" s="462">
        <v>118</v>
      </c>
      <c r="BN47" s="612">
        <v>4.214285714285714</v>
      </c>
      <c r="BO47" s="616">
        <v>8</v>
      </c>
      <c r="BQ47" s="173">
        <v>4</v>
      </c>
      <c r="BR47" s="353" t="s">
        <v>19</v>
      </c>
      <c r="BS47" s="431">
        <v>13</v>
      </c>
      <c r="BT47" s="429">
        <v>20</v>
      </c>
      <c r="BU47" s="429">
        <v>2</v>
      </c>
      <c r="BV47" s="338">
        <v>1</v>
      </c>
      <c r="BW47" s="331">
        <v>36</v>
      </c>
      <c r="BX47" s="462">
        <v>153</v>
      </c>
      <c r="BY47" s="612">
        <v>4.25</v>
      </c>
      <c r="BZ47" s="632">
        <v>7</v>
      </c>
      <c r="CA47" s="173">
        <v>4</v>
      </c>
      <c r="CB47" s="353" t="s">
        <v>19</v>
      </c>
      <c r="CC47" s="431">
        <v>21</v>
      </c>
      <c r="CD47" s="429">
        <v>35</v>
      </c>
      <c r="CE47" s="429">
        <v>9</v>
      </c>
      <c r="CF47" s="338">
        <v>1</v>
      </c>
      <c r="CG47" s="331">
        <v>66</v>
      </c>
      <c r="CH47" s="462">
        <v>274</v>
      </c>
      <c r="CI47" s="612">
        <v>4.151515151515151</v>
      </c>
      <c r="CJ47" s="617">
        <v>8</v>
      </c>
    </row>
    <row r="48" spans="2:88" ht="15">
      <c r="B48" s="173">
        <v>5</v>
      </c>
      <c r="C48" s="99" t="s">
        <v>50</v>
      </c>
      <c r="D48" s="8">
        <v>22</v>
      </c>
      <c r="E48" s="9">
        <v>12</v>
      </c>
      <c r="F48" s="9">
        <v>5</v>
      </c>
      <c r="G48" s="37">
        <v>1</v>
      </c>
      <c r="H48" s="39">
        <v>40</v>
      </c>
      <c r="I48" s="46">
        <v>175</v>
      </c>
      <c r="J48" s="235">
        <v>4.375</v>
      </c>
      <c r="K48" s="60"/>
      <c r="N48" s="173">
        <v>5</v>
      </c>
      <c r="O48" s="353" t="s">
        <v>42</v>
      </c>
      <c r="P48" s="8">
        <v>32</v>
      </c>
      <c r="Q48" s="9">
        <v>26</v>
      </c>
      <c r="R48" s="9">
        <v>7</v>
      </c>
      <c r="S48" s="37">
        <v>2</v>
      </c>
      <c r="T48" s="39">
        <v>67</v>
      </c>
      <c r="U48" s="46">
        <v>289</v>
      </c>
      <c r="V48" s="235">
        <v>4.313432835820896</v>
      </c>
      <c r="X48" s="173">
        <v>5</v>
      </c>
      <c r="Y48" s="353" t="s">
        <v>32</v>
      </c>
      <c r="Z48" s="8">
        <v>41</v>
      </c>
      <c r="AA48" s="9">
        <v>28</v>
      </c>
      <c r="AB48" s="9">
        <v>17</v>
      </c>
      <c r="AC48" s="37">
        <v>0</v>
      </c>
      <c r="AD48" s="39">
        <v>86</v>
      </c>
      <c r="AE48" s="46">
        <v>368</v>
      </c>
      <c r="AF48" s="235">
        <v>4.27906976744186</v>
      </c>
      <c r="AG48" s="375"/>
      <c r="AH48" s="173">
        <v>5</v>
      </c>
      <c r="AI48" s="353" t="s">
        <v>20</v>
      </c>
      <c r="AJ48" s="431">
        <v>2</v>
      </c>
      <c r="AK48" s="429">
        <v>13</v>
      </c>
      <c r="AL48" s="429">
        <v>3</v>
      </c>
      <c r="AM48" s="338">
        <v>0</v>
      </c>
      <c r="AN48" s="331">
        <v>18</v>
      </c>
      <c r="AO48" s="462">
        <v>71</v>
      </c>
      <c r="AP48" s="587">
        <v>3.9444444444444446</v>
      </c>
      <c r="AQ48" s="331">
        <v>12</v>
      </c>
      <c r="AU48" s="173">
        <v>5</v>
      </c>
      <c r="AV48" s="353" t="s">
        <v>20</v>
      </c>
      <c r="AW48" s="431">
        <v>7</v>
      </c>
      <c r="AX48" s="429">
        <v>9</v>
      </c>
      <c r="AY48" s="429">
        <v>1</v>
      </c>
      <c r="AZ48" s="338">
        <v>1</v>
      </c>
      <c r="BA48" s="331">
        <v>18</v>
      </c>
      <c r="BB48" s="462">
        <v>76</v>
      </c>
      <c r="BC48" s="612">
        <v>4.222222222222222</v>
      </c>
      <c r="BD48" s="618">
        <v>13</v>
      </c>
      <c r="BF48" s="173">
        <v>5</v>
      </c>
      <c r="BG48" s="353" t="s">
        <v>20</v>
      </c>
      <c r="BH48" s="431">
        <v>8</v>
      </c>
      <c r="BI48" s="429">
        <v>23</v>
      </c>
      <c r="BJ48" s="429">
        <v>7</v>
      </c>
      <c r="BK48" s="338">
        <v>3</v>
      </c>
      <c r="BL48" s="331">
        <v>41</v>
      </c>
      <c r="BM48" s="462">
        <v>159</v>
      </c>
      <c r="BN48" s="612">
        <v>3.8780487804878048</v>
      </c>
      <c r="BO48" s="624">
        <v>14</v>
      </c>
      <c r="BQ48" s="173">
        <v>5</v>
      </c>
      <c r="BR48" s="353" t="s">
        <v>20</v>
      </c>
      <c r="BS48" s="431">
        <v>11</v>
      </c>
      <c r="BT48" s="429">
        <v>25</v>
      </c>
      <c r="BU48" s="429">
        <v>7</v>
      </c>
      <c r="BV48" s="338">
        <v>4</v>
      </c>
      <c r="BW48" s="331">
        <v>47</v>
      </c>
      <c r="BX48" s="462">
        <v>184</v>
      </c>
      <c r="BY48" s="612">
        <v>3.9148936170212765</v>
      </c>
      <c r="BZ48" s="633">
        <v>14</v>
      </c>
      <c r="CA48" s="173">
        <v>5</v>
      </c>
      <c r="CB48" s="353" t="s">
        <v>20</v>
      </c>
      <c r="CC48" s="431">
        <v>14</v>
      </c>
      <c r="CD48" s="429">
        <v>48</v>
      </c>
      <c r="CE48" s="429">
        <v>10</v>
      </c>
      <c r="CF48" s="338">
        <v>5</v>
      </c>
      <c r="CG48" s="331">
        <v>77</v>
      </c>
      <c r="CH48" s="462">
        <v>302</v>
      </c>
      <c r="CI48" s="612">
        <v>3.9220779220779223</v>
      </c>
      <c r="CJ48" s="305">
        <v>12</v>
      </c>
    </row>
    <row r="49" spans="2:88" ht="15.75">
      <c r="B49" s="173">
        <v>6</v>
      </c>
      <c r="C49" s="99" t="s">
        <v>29</v>
      </c>
      <c r="D49" s="8">
        <v>17</v>
      </c>
      <c r="E49" s="9">
        <v>15</v>
      </c>
      <c r="F49" s="9">
        <v>2</v>
      </c>
      <c r="G49" s="37">
        <v>1</v>
      </c>
      <c r="H49" s="39">
        <v>35</v>
      </c>
      <c r="I49" s="46">
        <v>153</v>
      </c>
      <c r="J49" s="235">
        <v>4.371428571428571</v>
      </c>
      <c r="K49" s="60"/>
      <c r="N49" s="173">
        <v>6</v>
      </c>
      <c r="O49" s="353" t="s">
        <v>29</v>
      </c>
      <c r="P49" s="8">
        <v>25</v>
      </c>
      <c r="Q49" s="9">
        <v>32</v>
      </c>
      <c r="R49" s="9">
        <v>6</v>
      </c>
      <c r="S49" s="37">
        <v>2</v>
      </c>
      <c r="T49" s="39">
        <v>65</v>
      </c>
      <c r="U49" s="46">
        <v>275</v>
      </c>
      <c r="V49" s="235">
        <v>4.230769230769231</v>
      </c>
      <c r="X49" s="173">
        <v>6</v>
      </c>
      <c r="Y49" s="353" t="s">
        <v>29</v>
      </c>
      <c r="Z49" s="8">
        <v>33</v>
      </c>
      <c r="AA49" s="9">
        <v>40</v>
      </c>
      <c r="AB49" s="9">
        <v>12</v>
      </c>
      <c r="AC49" s="37">
        <v>4</v>
      </c>
      <c r="AD49" s="39">
        <v>89</v>
      </c>
      <c r="AE49" s="46">
        <v>369</v>
      </c>
      <c r="AF49" s="235">
        <v>4.146067415730337</v>
      </c>
      <c r="AG49" s="375"/>
      <c r="AH49" s="173">
        <v>6</v>
      </c>
      <c r="AI49" s="353" t="s">
        <v>43</v>
      </c>
      <c r="AJ49" s="431">
        <v>5</v>
      </c>
      <c r="AK49" s="429">
        <v>13</v>
      </c>
      <c r="AL49" s="429">
        <v>0</v>
      </c>
      <c r="AM49" s="338">
        <v>0</v>
      </c>
      <c r="AN49" s="331">
        <v>18</v>
      </c>
      <c r="AO49" s="462">
        <v>77</v>
      </c>
      <c r="AP49" s="587">
        <v>4.277777777777778</v>
      </c>
      <c r="AQ49" s="592">
        <v>9</v>
      </c>
      <c r="AU49" s="173">
        <v>6</v>
      </c>
      <c r="AV49" s="353" t="s">
        <v>43</v>
      </c>
      <c r="AW49" s="431">
        <v>11</v>
      </c>
      <c r="AX49" s="429">
        <v>8</v>
      </c>
      <c r="AY49" s="429">
        <v>3</v>
      </c>
      <c r="AZ49" s="338">
        <v>0</v>
      </c>
      <c r="BA49" s="331">
        <v>22</v>
      </c>
      <c r="BB49" s="462">
        <v>96</v>
      </c>
      <c r="BC49" s="612">
        <v>4.363636363636363</v>
      </c>
      <c r="BD49" s="617">
        <v>9</v>
      </c>
      <c r="BF49" s="173">
        <v>6</v>
      </c>
      <c r="BG49" s="353" t="s">
        <v>43</v>
      </c>
      <c r="BH49" s="431">
        <v>18</v>
      </c>
      <c r="BI49" s="429">
        <v>21</v>
      </c>
      <c r="BJ49" s="429">
        <v>12</v>
      </c>
      <c r="BK49" s="338">
        <v>1</v>
      </c>
      <c r="BL49" s="331">
        <v>52</v>
      </c>
      <c r="BM49" s="462">
        <v>212</v>
      </c>
      <c r="BN49" s="612">
        <v>4.076923076923077</v>
      </c>
      <c r="BO49" s="624">
        <v>11</v>
      </c>
      <c r="BQ49" s="173">
        <v>6</v>
      </c>
      <c r="BR49" s="353" t="s">
        <v>43</v>
      </c>
      <c r="BS49" s="431">
        <v>16</v>
      </c>
      <c r="BT49" s="429">
        <v>25</v>
      </c>
      <c r="BU49" s="429">
        <v>14</v>
      </c>
      <c r="BV49" s="338">
        <v>2</v>
      </c>
      <c r="BW49" s="331">
        <v>57</v>
      </c>
      <c r="BX49" s="462">
        <v>226</v>
      </c>
      <c r="BY49" s="612">
        <v>3.9649122807017543</v>
      </c>
      <c r="BZ49" s="633">
        <v>12</v>
      </c>
      <c r="CA49" s="173">
        <v>6</v>
      </c>
      <c r="CB49" s="353" t="s">
        <v>43</v>
      </c>
      <c r="CC49" s="431">
        <v>33</v>
      </c>
      <c r="CD49" s="429">
        <v>48</v>
      </c>
      <c r="CE49" s="429">
        <v>18</v>
      </c>
      <c r="CF49" s="338">
        <v>2</v>
      </c>
      <c r="CG49" s="331">
        <v>101</v>
      </c>
      <c r="CH49" s="462">
        <v>415</v>
      </c>
      <c r="CI49" s="612">
        <v>4.108910891089109</v>
      </c>
      <c r="CJ49" s="617">
        <v>10</v>
      </c>
    </row>
    <row r="50" spans="2:88" ht="15">
      <c r="B50" s="173">
        <v>7</v>
      </c>
      <c r="C50" s="99" t="s">
        <v>44</v>
      </c>
      <c r="D50" s="8">
        <v>11</v>
      </c>
      <c r="E50" s="9">
        <v>18</v>
      </c>
      <c r="F50" s="9">
        <v>4</v>
      </c>
      <c r="G50" s="37">
        <v>1</v>
      </c>
      <c r="H50" s="39">
        <v>34</v>
      </c>
      <c r="I50" s="46">
        <v>141</v>
      </c>
      <c r="J50" s="235">
        <v>4.147058823529412</v>
      </c>
      <c r="K50" s="60"/>
      <c r="N50" s="173">
        <v>7</v>
      </c>
      <c r="O50" s="353" t="s">
        <v>16</v>
      </c>
      <c r="P50" s="8">
        <v>19</v>
      </c>
      <c r="Q50" s="9">
        <v>24</v>
      </c>
      <c r="R50" s="9">
        <v>8</v>
      </c>
      <c r="S50" s="37">
        <v>1</v>
      </c>
      <c r="T50" s="39">
        <v>52</v>
      </c>
      <c r="U50" s="46">
        <v>217</v>
      </c>
      <c r="V50" s="235">
        <v>4.173076923076923</v>
      </c>
      <c r="X50" s="173">
        <v>7</v>
      </c>
      <c r="Y50" s="353" t="s">
        <v>43</v>
      </c>
      <c r="Z50" s="8">
        <v>35</v>
      </c>
      <c r="AA50" s="9">
        <v>48</v>
      </c>
      <c r="AB50" s="9">
        <v>14</v>
      </c>
      <c r="AC50" s="37">
        <v>4</v>
      </c>
      <c r="AD50" s="39">
        <v>101</v>
      </c>
      <c r="AE50" s="46">
        <v>417</v>
      </c>
      <c r="AF50" s="235">
        <v>4.128712871287129</v>
      </c>
      <c r="AG50" s="375"/>
      <c r="AH50" s="173">
        <v>7</v>
      </c>
      <c r="AI50" s="353" t="s">
        <v>44</v>
      </c>
      <c r="AJ50" s="431">
        <v>1</v>
      </c>
      <c r="AK50" s="429">
        <v>10</v>
      </c>
      <c r="AL50" s="429">
        <v>7</v>
      </c>
      <c r="AM50" s="338">
        <v>0</v>
      </c>
      <c r="AN50" s="331">
        <v>18</v>
      </c>
      <c r="AO50" s="462">
        <v>66</v>
      </c>
      <c r="AP50" s="587">
        <v>3.6666666666666665</v>
      </c>
      <c r="AQ50" s="336">
        <v>20</v>
      </c>
      <c r="AU50" s="173">
        <v>7</v>
      </c>
      <c r="AV50" s="353" t="s">
        <v>44</v>
      </c>
      <c r="AW50" s="431">
        <v>8</v>
      </c>
      <c r="AX50" s="429">
        <v>7</v>
      </c>
      <c r="AY50" s="429">
        <v>3</v>
      </c>
      <c r="AZ50" s="338">
        <v>0</v>
      </c>
      <c r="BA50" s="331">
        <v>18</v>
      </c>
      <c r="BB50" s="462">
        <v>77</v>
      </c>
      <c r="BC50" s="612">
        <v>4.277777777777778</v>
      </c>
      <c r="BD50" s="619">
        <v>12</v>
      </c>
      <c r="BF50" s="173">
        <v>7</v>
      </c>
      <c r="BG50" s="353" t="s">
        <v>44</v>
      </c>
      <c r="BH50" s="431">
        <v>12</v>
      </c>
      <c r="BI50" s="429">
        <v>19</v>
      </c>
      <c r="BJ50" s="429">
        <v>12</v>
      </c>
      <c r="BK50" s="338">
        <v>2</v>
      </c>
      <c r="BL50" s="331">
        <v>45</v>
      </c>
      <c r="BM50" s="462">
        <v>176</v>
      </c>
      <c r="BN50" s="612">
        <v>3.911111111111111</v>
      </c>
      <c r="BO50" s="536">
        <v>13</v>
      </c>
      <c r="BQ50" s="173">
        <v>7</v>
      </c>
      <c r="BR50" s="353" t="s">
        <v>44</v>
      </c>
      <c r="BS50" s="431">
        <v>13</v>
      </c>
      <c r="BT50" s="429">
        <v>24</v>
      </c>
      <c r="BU50" s="429">
        <v>13</v>
      </c>
      <c r="BV50" s="338">
        <v>2</v>
      </c>
      <c r="BW50" s="331">
        <v>52</v>
      </c>
      <c r="BX50" s="462">
        <v>204</v>
      </c>
      <c r="BY50" s="612">
        <v>3.923076923076923</v>
      </c>
      <c r="BZ50" s="633">
        <v>13</v>
      </c>
      <c r="CA50" s="173">
        <v>7</v>
      </c>
      <c r="CB50" s="353" t="s">
        <v>44</v>
      </c>
      <c r="CC50" s="431">
        <v>19</v>
      </c>
      <c r="CD50" s="429">
        <v>37</v>
      </c>
      <c r="CE50" s="429">
        <v>21</v>
      </c>
      <c r="CF50" s="338">
        <v>6</v>
      </c>
      <c r="CG50" s="331">
        <v>83</v>
      </c>
      <c r="CH50" s="462">
        <v>318</v>
      </c>
      <c r="CI50" s="612">
        <v>3.8313253012048194</v>
      </c>
      <c r="CJ50" s="305">
        <v>14</v>
      </c>
    </row>
    <row r="51" spans="2:88" ht="15.75">
      <c r="B51" s="173">
        <v>8</v>
      </c>
      <c r="C51" s="99" t="s">
        <v>49</v>
      </c>
      <c r="D51" s="8">
        <v>14</v>
      </c>
      <c r="E51" s="9">
        <v>13</v>
      </c>
      <c r="F51" s="9">
        <v>5</v>
      </c>
      <c r="G51" s="37">
        <v>2</v>
      </c>
      <c r="H51" s="39">
        <v>34</v>
      </c>
      <c r="I51" s="46">
        <v>141</v>
      </c>
      <c r="J51" s="235">
        <v>4.147058823529412</v>
      </c>
      <c r="K51" s="60"/>
      <c r="N51" s="173">
        <v>8</v>
      </c>
      <c r="O51" s="353" t="s">
        <v>43</v>
      </c>
      <c r="P51" s="8">
        <v>21</v>
      </c>
      <c r="Q51" s="9">
        <v>31</v>
      </c>
      <c r="R51" s="9">
        <v>8</v>
      </c>
      <c r="S51" s="37">
        <v>2</v>
      </c>
      <c r="T51" s="39">
        <v>62</v>
      </c>
      <c r="U51" s="46">
        <v>257</v>
      </c>
      <c r="V51" s="235">
        <v>4.145161290322581</v>
      </c>
      <c r="X51" s="173">
        <v>8</v>
      </c>
      <c r="Y51" s="353" t="s">
        <v>16</v>
      </c>
      <c r="Z51" s="8">
        <v>26</v>
      </c>
      <c r="AA51" s="9">
        <v>32</v>
      </c>
      <c r="AB51" s="9">
        <v>14</v>
      </c>
      <c r="AC51" s="37">
        <v>7</v>
      </c>
      <c r="AD51" s="39">
        <v>79</v>
      </c>
      <c r="AE51" s="46">
        <v>314</v>
      </c>
      <c r="AF51" s="235">
        <v>3.9746835443037973</v>
      </c>
      <c r="AG51" s="375"/>
      <c r="AH51" s="173">
        <v>8</v>
      </c>
      <c r="AI51" s="353" t="s">
        <v>21</v>
      </c>
      <c r="AJ51" s="431">
        <v>7</v>
      </c>
      <c r="AK51" s="429">
        <v>10</v>
      </c>
      <c r="AL51" s="429">
        <v>0</v>
      </c>
      <c r="AM51" s="338">
        <v>0</v>
      </c>
      <c r="AN51" s="331">
        <v>17</v>
      </c>
      <c r="AO51" s="462">
        <v>75</v>
      </c>
      <c r="AP51" s="587">
        <v>4.411764705882353</v>
      </c>
      <c r="AQ51" s="592">
        <v>6</v>
      </c>
      <c r="AU51" s="173">
        <v>8</v>
      </c>
      <c r="AV51" s="353" t="s">
        <v>21</v>
      </c>
      <c r="AW51" s="431">
        <v>4</v>
      </c>
      <c r="AX51" s="429">
        <v>1</v>
      </c>
      <c r="AY51" s="429">
        <v>0</v>
      </c>
      <c r="AZ51" s="338">
        <v>0</v>
      </c>
      <c r="BA51" s="331">
        <v>5</v>
      </c>
      <c r="BB51" s="462">
        <v>24</v>
      </c>
      <c r="BC51" s="612">
        <v>4.8</v>
      </c>
      <c r="BD51" s="617">
        <v>4</v>
      </c>
      <c r="BF51" s="173">
        <v>8</v>
      </c>
      <c r="BG51" s="353" t="s">
        <v>21</v>
      </c>
      <c r="BH51" s="431">
        <v>13</v>
      </c>
      <c r="BI51" s="429">
        <v>7</v>
      </c>
      <c r="BJ51" s="429">
        <v>4</v>
      </c>
      <c r="BK51" s="338">
        <v>1</v>
      </c>
      <c r="BL51" s="331">
        <v>25</v>
      </c>
      <c r="BM51" s="462">
        <v>107</v>
      </c>
      <c r="BN51" s="612">
        <v>4.28</v>
      </c>
      <c r="BO51" s="617">
        <v>6</v>
      </c>
      <c r="BQ51" s="173">
        <v>8</v>
      </c>
      <c r="BR51" s="353" t="s">
        <v>21</v>
      </c>
      <c r="BS51" s="431">
        <v>14</v>
      </c>
      <c r="BT51" s="429">
        <v>9</v>
      </c>
      <c r="BU51" s="429">
        <v>4</v>
      </c>
      <c r="BV51" s="338">
        <v>1</v>
      </c>
      <c r="BW51" s="331">
        <v>28</v>
      </c>
      <c r="BX51" s="462">
        <v>120</v>
      </c>
      <c r="BY51" s="612">
        <v>4.285714285714286</v>
      </c>
      <c r="BZ51" s="632">
        <v>6</v>
      </c>
      <c r="CA51" s="173">
        <v>8</v>
      </c>
      <c r="CB51" s="353" t="s">
        <v>21</v>
      </c>
      <c r="CC51" s="431">
        <v>19</v>
      </c>
      <c r="CD51" s="429">
        <v>20</v>
      </c>
      <c r="CE51" s="429">
        <v>13</v>
      </c>
      <c r="CF51" s="338">
        <v>2</v>
      </c>
      <c r="CG51" s="331">
        <v>54</v>
      </c>
      <c r="CH51" s="462">
        <v>218</v>
      </c>
      <c r="CI51" s="612">
        <v>4.037037037037037</v>
      </c>
      <c r="CJ51" s="305">
        <v>11</v>
      </c>
    </row>
    <row r="52" spans="2:88" ht="15">
      <c r="B52" s="173">
        <v>9</v>
      </c>
      <c r="C52" s="99" t="s">
        <v>33</v>
      </c>
      <c r="D52" s="8">
        <v>11</v>
      </c>
      <c r="E52" s="9">
        <v>9</v>
      </c>
      <c r="F52" s="9">
        <v>6</v>
      </c>
      <c r="G52" s="37">
        <v>1</v>
      </c>
      <c r="H52" s="39">
        <v>27</v>
      </c>
      <c r="I52" s="46">
        <v>111</v>
      </c>
      <c r="J52" s="235">
        <v>4.111111111111111</v>
      </c>
      <c r="K52" s="60"/>
      <c r="N52" s="173">
        <v>9</v>
      </c>
      <c r="O52" s="353" t="s">
        <v>21</v>
      </c>
      <c r="P52" s="8">
        <v>12</v>
      </c>
      <c r="Q52" s="9">
        <v>14</v>
      </c>
      <c r="R52" s="9">
        <v>4</v>
      </c>
      <c r="S52" s="37">
        <v>3</v>
      </c>
      <c r="T52" s="39">
        <v>33</v>
      </c>
      <c r="U52" s="46">
        <v>134</v>
      </c>
      <c r="V52" s="235">
        <v>4.0606060606060606</v>
      </c>
      <c r="X52" s="173">
        <v>9</v>
      </c>
      <c r="Y52" s="353" t="s">
        <v>19</v>
      </c>
      <c r="Z52" s="8">
        <v>26</v>
      </c>
      <c r="AA52" s="9">
        <v>38</v>
      </c>
      <c r="AB52" s="9">
        <v>17</v>
      </c>
      <c r="AC52" s="37">
        <v>6</v>
      </c>
      <c r="AD52" s="39">
        <v>87</v>
      </c>
      <c r="AE52" s="46">
        <v>345</v>
      </c>
      <c r="AF52" s="235">
        <v>3.9655172413793105</v>
      </c>
      <c r="AG52" s="375"/>
      <c r="AH52" s="173">
        <v>9</v>
      </c>
      <c r="AI52" s="353" t="s">
        <v>22</v>
      </c>
      <c r="AJ52" s="431">
        <v>3</v>
      </c>
      <c r="AK52" s="429">
        <v>8</v>
      </c>
      <c r="AL52" s="429">
        <v>7</v>
      </c>
      <c r="AM52" s="338">
        <v>0</v>
      </c>
      <c r="AN52" s="331">
        <v>18</v>
      </c>
      <c r="AO52" s="462">
        <v>68</v>
      </c>
      <c r="AP52" s="587">
        <v>3.7777777777777777</v>
      </c>
      <c r="AQ52" s="331">
        <v>16</v>
      </c>
      <c r="AU52" s="173">
        <v>9</v>
      </c>
      <c r="AV52" s="353" t="s">
        <v>22</v>
      </c>
      <c r="AW52" s="431">
        <v>3</v>
      </c>
      <c r="AX52" s="429">
        <v>7</v>
      </c>
      <c r="AY52" s="429">
        <v>5</v>
      </c>
      <c r="AZ52" s="338">
        <v>0</v>
      </c>
      <c r="BA52" s="331">
        <v>15</v>
      </c>
      <c r="BB52" s="462">
        <v>58</v>
      </c>
      <c r="BC52" s="612">
        <v>3.8666666666666667</v>
      </c>
      <c r="BD52" s="621">
        <v>20</v>
      </c>
      <c r="BF52" s="173">
        <v>9</v>
      </c>
      <c r="BG52" s="353" t="s">
        <v>22</v>
      </c>
      <c r="BH52" s="431">
        <v>3</v>
      </c>
      <c r="BI52" s="429">
        <v>22</v>
      </c>
      <c r="BJ52" s="429">
        <v>11</v>
      </c>
      <c r="BK52" s="338">
        <v>1</v>
      </c>
      <c r="BL52" s="331">
        <v>37</v>
      </c>
      <c r="BM52" s="462">
        <v>138</v>
      </c>
      <c r="BN52" s="612">
        <v>3.72972972972973</v>
      </c>
      <c r="BO52" s="624">
        <v>16</v>
      </c>
      <c r="BQ52" s="173">
        <v>9</v>
      </c>
      <c r="BR52" s="353" t="s">
        <v>22</v>
      </c>
      <c r="BS52" s="431">
        <v>5</v>
      </c>
      <c r="BT52" s="429">
        <v>24</v>
      </c>
      <c r="BU52" s="429">
        <v>13</v>
      </c>
      <c r="BV52" s="338">
        <v>1</v>
      </c>
      <c r="BW52" s="331">
        <v>43</v>
      </c>
      <c r="BX52" s="462">
        <v>162</v>
      </c>
      <c r="BY52" s="612">
        <v>3.7674418604651163</v>
      </c>
      <c r="BZ52" s="633">
        <v>15</v>
      </c>
      <c r="CA52" s="173">
        <v>9</v>
      </c>
      <c r="CB52" s="353" t="s">
        <v>22</v>
      </c>
      <c r="CC52" s="431">
        <v>14</v>
      </c>
      <c r="CD52" s="429">
        <v>45</v>
      </c>
      <c r="CE52" s="429">
        <v>15</v>
      </c>
      <c r="CF52" s="338">
        <v>3</v>
      </c>
      <c r="CG52" s="331">
        <v>77</v>
      </c>
      <c r="CH52" s="462">
        <v>301</v>
      </c>
      <c r="CI52" s="612">
        <v>3.909090909090909</v>
      </c>
      <c r="CJ52" s="305">
        <v>13</v>
      </c>
    </row>
    <row r="53" spans="2:88" ht="15">
      <c r="B53" s="173">
        <v>10</v>
      </c>
      <c r="C53" s="99" t="s">
        <v>43</v>
      </c>
      <c r="D53" s="8">
        <v>10</v>
      </c>
      <c r="E53" s="9">
        <v>16</v>
      </c>
      <c r="F53" s="9">
        <v>3</v>
      </c>
      <c r="G53" s="37">
        <v>2</v>
      </c>
      <c r="H53" s="39">
        <v>31</v>
      </c>
      <c r="I53" s="46">
        <v>127</v>
      </c>
      <c r="J53" s="235">
        <v>4.096774193548387</v>
      </c>
      <c r="K53" s="60"/>
      <c r="N53" s="173">
        <v>10</v>
      </c>
      <c r="O53" s="353" t="s">
        <v>19</v>
      </c>
      <c r="P53" s="8">
        <v>17</v>
      </c>
      <c r="Q53" s="9">
        <v>23</v>
      </c>
      <c r="R53" s="9">
        <v>12</v>
      </c>
      <c r="S53" s="37">
        <v>2</v>
      </c>
      <c r="T53" s="39">
        <v>54</v>
      </c>
      <c r="U53" s="46">
        <v>217</v>
      </c>
      <c r="V53" s="235">
        <v>4.018518518518518</v>
      </c>
      <c r="X53" s="173">
        <v>10</v>
      </c>
      <c r="Y53" s="353" t="s">
        <v>21</v>
      </c>
      <c r="Z53" s="8">
        <v>13</v>
      </c>
      <c r="AA53" s="9">
        <v>22</v>
      </c>
      <c r="AB53" s="9">
        <v>9</v>
      </c>
      <c r="AC53" s="37">
        <v>3</v>
      </c>
      <c r="AD53" s="39">
        <v>47</v>
      </c>
      <c r="AE53" s="46">
        <v>186</v>
      </c>
      <c r="AF53" s="235">
        <v>3.9574468085106385</v>
      </c>
      <c r="AG53" s="375"/>
      <c r="AH53" s="173">
        <v>10</v>
      </c>
      <c r="AI53" s="353" t="s">
        <v>45</v>
      </c>
      <c r="AJ53" s="431">
        <v>2</v>
      </c>
      <c r="AK53" s="429">
        <v>6</v>
      </c>
      <c r="AL53" s="429">
        <v>10</v>
      </c>
      <c r="AM53" s="338">
        <v>0</v>
      </c>
      <c r="AN53" s="331">
        <v>18</v>
      </c>
      <c r="AO53" s="462">
        <v>64</v>
      </c>
      <c r="AP53" s="587">
        <v>3.5555555555555554</v>
      </c>
      <c r="AQ53" s="590">
        <v>22</v>
      </c>
      <c r="AU53" s="173">
        <v>10</v>
      </c>
      <c r="AV53" s="353" t="s">
        <v>45</v>
      </c>
      <c r="AW53" s="431">
        <v>7</v>
      </c>
      <c r="AX53" s="429">
        <v>9</v>
      </c>
      <c r="AY53" s="429">
        <v>2</v>
      </c>
      <c r="AZ53" s="338">
        <v>1</v>
      </c>
      <c r="BA53" s="331">
        <v>19</v>
      </c>
      <c r="BB53" s="462">
        <v>79</v>
      </c>
      <c r="BC53" s="612">
        <v>4.157894736842105</v>
      </c>
      <c r="BD53" s="619">
        <v>14</v>
      </c>
      <c r="BF53" s="173">
        <v>10</v>
      </c>
      <c r="BG53" s="353" t="s">
        <v>45</v>
      </c>
      <c r="BH53" s="431">
        <v>8</v>
      </c>
      <c r="BI53" s="429">
        <v>18</v>
      </c>
      <c r="BJ53" s="429">
        <v>15</v>
      </c>
      <c r="BK53" s="338">
        <v>2</v>
      </c>
      <c r="BL53" s="331">
        <v>43</v>
      </c>
      <c r="BM53" s="462">
        <v>161</v>
      </c>
      <c r="BN53" s="612">
        <v>3.744186046511628</v>
      </c>
      <c r="BO53" s="536">
        <v>15</v>
      </c>
      <c r="BQ53" s="173">
        <v>10</v>
      </c>
      <c r="BR53" s="353" t="s">
        <v>45</v>
      </c>
      <c r="BS53" s="431">
        <v>6</v>
      </c>
      <c r="BT53" s="429">
        <v>23</v>
      </c>
      <c r="BU53" s="429">
        <v>15</v>
      </c>
      <c r="BV53" s="338">
        <v>3</v>
      </c>
      <c r="BW53" s="331">
        <v>47</v>
      </c>
      <c r="BX53" s="462">
        <v>173</v>
      </c>
      <c r="BY53" s="612">
        <v>3.6808510638297873</v>
      </c>
      <c r="BZ53" s="633">
        <v>17</v>
      </c>
      <c r="CA53" s="173">
        <v>10</v>
      </c>
      <c r="CB53" s="353" t="s">
        <v>45</v>
      </c>
      <c r="CC53" s="431">
        <v>12</v>
      </c>
      <c r="CD53" s="429">
        <v>34</v>
      </c>
      <c r="CE53" s="429">
        <v>28</v>
      </c>
      <c r="CF53" s="338">
        <v>10</v>
      </c>
      <c r="CG53" s="331">
        <v>84</v>
      </c>
      <c r="CH53" s="462">
        <v>300</v>
      </c>
      <c r="CI53" s="612">
        <v>3.5714285714285716</v>
      </c>
      <c r="CJ53" s="305">
        <v>19</v>
      </c>
    </row>
    <row r="54" spans="2:88" ht="15">
      <c r="B54" s="173">
        <v>11</v>
      </c>
      <c r="C54" s="99" t="s">
        <v>16</v>
      </c>
      <c r="D54" s="8">
        <v>8</v>
      </c>
      <c r="E54" s="9">
        <v>11</v>
      </c>
      <c r="F54" s="9">
        <v>4</v>
      </c>
      <c r="G54" s="37">
        <v>1</v>
      </c>
      <c r="H54" s="39">
        <v>24</v>
      </c>
      <c r="I54" s="46">
        <v>98</v>
      </c>
      <c r="J54" s="235">
        <v>4.083333333333333</v>
      </c>
      <c r="K54" s="60"/>
      <c r="N54" s="173">
        <v>11</v>
      </c>
      <c r="O54" s="353" t="s">
        <v>33</v>
      </c>
      <c r="P54" s="8">
        <v>20</v>
      </c>
      <c r="Q54" s="9">
        <v>23</v>
      </c>
      <c r="R54" s="9">
        <v>12</v>
      </c>
      <c r="S54" s="37">
        <v>4</v>
      </c>
      <c r="T54" s="39">
        <v>59</v>
      </c>
      <c r="U54" s="46">
        <v>236</v>
      </c>
      <c r="V54" s="235">
        <v>4</v>
      </c>
      <c r="X54" s="173">
        <v>11</v>
      </c>
      <c r="Y54" s="353" t="s">
        <v>33</v>
      </c>
      <c r="Z54" s="8">
        <v>24</v>
      </c>
      <c r="AA54" s="9">
        <v>27</v>
      </c>
      <c r="AB54" s="9">
        <v>15</v>
      </c>
      <c r="AC54" s="37">
        <v>7</v>
      </c>
      <c r="AD54" s="39">
        <v>73</v>
      </c>
      <c r="AE54" s="46">
        <v>287</v>
      </c>
      <c r="AF54" s="235">
        <v>3.9315068493150687</v>
      </c>
      <c r="AG54" s="375"/>
      <c r="AH54" s="173">
        <v>11</v>
      </c>
      <c r="AI54" s="353" t="s">
        <v>24</v>
      </c>
      <c r="AJ54" s="431">
        <v>2</v>
      </c>
      <c r="AK54" s="429">
        <v>13</v>
      </c>
      <c r="AL54" s="429">
        <v>3</v>
      </c>
      <c r="AM54" s="338">
        <v>0</v>
      </c>
      <c r="AN54" s="331">
        <v>18</v>
      </c>
      <c r="AO54" s="462">
        <v>71</v>
      </c>
      <c r="AP54" s="587">
        <v>3.9444444444444446</v>
      </c>
      <c r="AQ54" s="331">
        <v>13</v>
      </c>
      <c r="AU54" s="173">
        <v>11</v>
      </c>
      <c r="AV54" s="353" t="s">
        <v>24</v>
      </c>
      <c r="AW54" s="431">
        <v>0</v>
      </c>
      <c r="AX54" s="429">
        <v>11</v>
      </c>
      <c r="AY54" s="429">
        <v>3</v>
      </c>
      <c r="AZ54" s="338">
        <v>2</v>
      </c>
      <c r="BA54" s="331">
        <v>16</v>
      </c>
      <c r="BB54" s="462">
        <v>57</v>
      </c>
      <c r="BC54" s="612">
        <v>3.5625</v>
      </c>
      <c r="BD54" s="621">
        <v>23</v>
      </c>
      <c r="BF54" s="173">
        <v>11</v>
      </c>
      <c r="BG54" s="353" t="s">
        <v>24</v>
      </c>
      <c r="BH54" s="431">
        <v>0</v>
      </c>
      <c r="BI54" s="429">
        <v>24</v>
      </c>
      <c r="BJ54" s="429">
        <v>13</v>
      </c>
      <c r="BK54" s="338">
        <v>7</v>
      </c>
      <c r="BL54" s="331">
        <v>44</v>
      </c>
      <c r="BM54" s="462">
        <v>149</v>
      </c>
      <c r="BN54" s="612">
        <v>3.3863636363636362</v>
      </c>
      <c r="BO54" s="621">
        <v>23</v>
      </c>
      <c r="BQ54" s="173">
        <v>11</v>
      </c>
      <c r="BR54" s="353" t="s">
        <v>24</v>
      </c>
      <c r="BS54" s="431">
        <v>0</v>
      </c>
      <c r="BT54" s="429">
        <v>24</v>
      </c>
      <c r="BU54" s="429">
        <v>17</v>
      </c>
      <c r="BV54" s="338">
        <v>7</v>
      </c>
      <c r="BW54" s="331">
        <v>48</v>
      </c>
      <c r="BX54" s="462">
        <v>161</v>
      </c>
      <c r="BY54" s="612">
        <v>3.3541666666666665</v>
      </c>
      <c r="BZ54" s="634">
        <v>21</v>
      </c>
      <c r="CA54" s="173">
        <v>11</v>
      </c>
      <c r="CB54" s="353" t="s">
        <v>24</v>
      </c>
      <c r="CC54" s="431">
        <v>3</v>
      </c>
      <c r="CD54" s="429">
        <v>46</v>
      </c>
      <c r="CE54" s="429">
        <v>32</v>
      </c>
      <c r="CF54" s="338">
        <v>9</v>
      </c>
      <c r="CG54" s="331">
        <v>90</v>
      </c>
      <c r="CH54" s="462">
        <v>313</v>
      </c>
      <c r="CI54" s="612">
        <v>3.477777777777778</v>
      </c>
      <c r="CJ54" s="305">
        <v>20</v>
      </c>
    </row>
    <row r="55" spans="2:88" ht="15.75">
      <c r="B55" s="173">
        <v>12</v>
      </c>
      <c r="C55" s="99" t="s">
        <v>20</v>
      </c>
      <c r="D55" s="8">
        <v>7</v>
      </c>
      <c r="E55" s="9">
        <v>11</v>
      </c>
      <c r="F55" s="9">
        <v>7</v>
      </c>
      <c r="G55" s="37">
        <v>0</v>
      </c>
      <c r="H55" s="39">
        <v>25</v>
      </c>
      <c r="I55" s="46">
        <v>100</v>
      </c>
      <c r="J55" s="235">
        <v>4</v>
      </c>
      <c r="K55" s="60"/>
      <c r="N55" s="173">
        <v>12</v>
      </c>
      <c r="O55" s="353" t="s">
        <v>20</v>
      </c>
      <c r="P55" s="8">
        <v>17</v>
      </c>
      <c r="Q55" s="9">
        <v>25</v>
      </c>
      <c r="R55" s="9">
        <v>12</v>
      </c>
      <c r="S55" s="37">
        <v>4</v>
      </c>
      <c r="T55" s="39">
        <v>58</v>
      </c>
      <c r="U55" s="46">
        <v>229</v>
      </c>
      <c r="V55" s="235">
        <v>3.9482758620689653</v>
      </c>
      <c r="X55" s="173">
        <v>12</v>
      </c>
      <c r="Y55" s="353" t="s">
        <v>44</v>
      </c>
      <c r="Z55" s="8">
        <v>25</v>
      </c>
      <c r="AA55" s="9">
        <v>40</v>
      </c>
      <c r="AB55" s="9">
        <v>22</v>
      </c>
      <c r="AC55" s="37">
        <v>6</v>
      </c>
      <c r="AD55" s="39">
        <v>93</v>
      </c>
      <c r="AE55" s="46">
        <v>363</v>
      </c>
      <c r="AF55" s="235">
        <v>3.903225806451613</v>
      </c>
      <c r="AG55" s="375"/>
      <c r="AH55" s="173">
        <v>12</v>
      </c>
      <c r="AI55" s="353" t="s">
        <v>25</v>
      </c>
      <c r="AJ55" s="431">
        <v>1</v>
      </c>
      <c r="AK55" s="429">
        <v>11</v>
      </c>
      <c r="AL55" s="429">
        <v>6</v>
      </c>
      <c r="AM55" s="338">
        <v>0</v>
      </c>
      <c r="AN55" s="331">
        <v>18</v>
      </c>
      <c r="AO55" s="462">
        <v>67</v>
      </c>
      <c r="AP55" s="587">
        <v>3.7222222222222223</v>
      </c>
      <c r="AQ55" s="331">
        <v>19</v>
      </c>
      <c r="AU55" s="173">
        <v>12</v>
      </c>
      <c r="AV55" s="353" t="s">
        <v>25</v>
      </c>
      <c r="AW55" s="431">
        <v>5</v>
      </c>
      <c r="AX55" s="429">
        <v>7</v>
      </c>
      <c r="AY55" s="429">
        <v>1</v>
      </c>
      <c r="AZ55" s="338">
        <v>0</v>
      </c>
      <c r="BA55" s="331">
        <v>13</v>
      </c>
      <c r="BB55" s="462">
        <v>56</v>
      </c>
      <c r="BC55" s="612">
        <v>4.3076923076923075</v>
      </c>
      <c r="BD55" s="618">
        <v>11</v>
      </c>
      <c r="BF55" s="173">
        <v>12</v>
      </c>
      <c r="BG55" s="353" t="s">
        <v>25</v>
      </c>
      <c r="BH55" s="431">
        <v>5</v>
      </c>
      <c r="BI55" s="429">
        <v>7</v>
      </c>
      <c r="BJ55" s="429">
        <v>1</v>
      </c>
      <c r="BK55" s="338">
        <v>0</v>
      </c>
      <c r="BL55" s="331">
        <v>13</v>
      </c>
      <c r="BM55" s="462">
        <v>56</v>
      </c>
      <c r="BN55" s="612">
        <v>4.3076923076923075</v>
      </c>
      <c r="BO55" s="617">
        <v>5</v>
      </c>
      <c r="BQ55" s="173">
        <v>12</v>
      </c>
      <c r="BR55" s="353" t="s">
        <v>25</v>
      </c>
      <c r="BS55" s="431">
        <v>5</v>
      </c>
      <c r="BT55" s="429">
        <v>7</v>
      </c>
      <c r="BU55" s="429">
        <v>2</v>
      </c>
      <c r="BV55" s="338">
        <v>0</v>
      </c>
      <c r="BW55" s="331">
        <v>14</v>
      </c>
      <c r="BX55" s="462">
        <v>59</v>
      </c>
      <c r="BY55" s="612">
        <v>4.214285714285714</v>
      </c>
      <c r="BZ55" s="632">
        <v>8</v>
      </c>
      <c r="CA55" s="173">
        <v>12</v>
      </c>
      <c r="CB55" s="353" t="s">
        <v>25</v>
      </c>
      <c r="CC55" s="431">
        <v>5</v>
      </c>
      <c r="CD55" s="429">
        <v>6</v>
      </c>
      <c r="CE55" s="429">
        <v>1</v>
      </c>
      <c r="CF55" s="338">
        <v>0</v>
      </c>
      <c r="CG55" s="331">
        <v>12</v>
      </c>
      <c r="CH55" s="462">
        <v>52</v>
      </c>
      <c r="CI55" s="612">
        <v>4.333333333333333</v>
      </c>
      <c r="CJ55" s="617">
        <v>4</v>
      </c>
    </row>
    <row r="56" spans="2:88" ht="15.75">
      <c r="B56" s="173">
        <v>13</v>
      </c>
      <c r="C56" s="99" t="s">
        <v>30</v>
      </c>
      <c r="D56" s="8">
        <v>8</v>
      </c>
      <c r="E56" s="9">
        <v>9</v>
      </c>
      <c r="F56" s="9">
        <v>6</v>
      </c>
      <c r="G56" s="37">
        <v>1</v>
      </c>
      <c r="H56" s="39">
        <v>24</v>
      </c>
      <c r="I56" s="46">
        <v>96</v>
      </c>
      <c r="J56" s="235">
        <v>4</v>
      </c>
      <c r="K56" s="60"/>
      <c r="N56" s="173">
        <v>13</v>
      </c>
      <c r="O56" s="353" t="s">
        <v>44</v>
      </c>
      <c r="P56" s="8">
        <v>20</v>
      </c>
      <c r="Q56" s="9">
        <v>31</v>
      </c>
      <c r="R56" s="9">
        <v>14</v>
      </c>
      <c r="S56" s="37">
        <v>5</v>
      </c>
      <c r="T56" s="39">
        <v>70</v>
      </c>
      <c r="U56" s="46">
        <v>276</v>
      </c>
      <c r="V56" s="235">
        <v>3.942857142857143</v>
      </c>
      <c r="X56" s="173">
        <v>13</v>
      </c>
      <c r="Y56" s="353" t="s">
        <v>20</v>
      </c>
      <c r="Z56" s="8">
        <v>26</v>
      </c>
      <c r="AA56" s="9">
        <v>38</v>
      </c>
      <c r="AB56" s="9">
        <v>18</v>
      </c>
      <c r="AC56" s="37">
        <v>10</v>
      </c>
      <c r="AD56" s="39">
        <v>92</v>
      </c>
      <c r="AE56" s="46">
        <v>356</v>
      </c>
      <c r="AF56" s="235">
        <v>3.869565217391304</v>
      </c>
      <c r="AG56" s="375"/>
      <c r="AH56" s="173">
        <v>13</v>
      </c>
      <c r="AI56" s="353" t="s">
        <v>46</v>
      </c>
      <c r="AJ56" s="431">
        <v>15</v>
      </c>
      <c r="AK56" s="429">
        <v>3</v>
      </c>
      <c r="AL56" s="429">
        <v>0</v>
      </c>
      <c r="AM56" s="338">
        <v>0</v>
      </c>
      <c r="AN56" s="331">
        <v>18</v>
      </c>
      <c r="AO56" s="462">
        <v>87</v>
      </c>
      <c r="AP56" s="587">
        <v>4.833333333333333</v>
      </c>
      <c r="AQ56" s="591">
        <v>1</v>
      </c>
      <c r="AU56" s="173">
        <v>13</v>
      </c>
      <c r="AV56" s="353" t="s">
        <v>46</v>
      </c>
      <c r="AW56" s="431">
        <v>22</v>
      </c>
      <c r="AX56" s="429">
        <v>1</v>
      </c>
      <c r="AY56" s="429">
        <v>1</v>
      </c>
      <c r="AZ56" s="338">
        <v>0</v>
      </c>
      <c r="BA56" s="331">
        <v>24</v>
      </c>
      <c r="BB56" s="462">
        <v>117</v>
      </c>
      <c r="BC56" s="612">
        <v>4.875</v>
      </c>
      <c r="BD56" s="616">
        <v>2</v>
      </c>
      <c r="BF56" s="173">
        <v>13</v>
      </c>
      <c r="BG56" s="353" t="s">
        <v>46</v>
      </c>
      <c r="BH56" s="431">
        <v>41</v>
      </c>
      <c r="BI56" s="429">
        <v>5</v>
      </c>
      <c r="BJ56" s="429">
        <v>4</v>
      </c>
      <c r="BK56" s="338">
        <v>2</v>
      </c>
      <c r="BL56" s="331">
        <v>52</v>
      </c>
      <c r="BM56" s="462">
        <v>241</v>
      </c>
      <c r="BN56" s="612">
        <v>4.634615384615385</v>
      </c>
      <c r="BO56" s="616">
        <v>1</v>
      </c>
      <c r="BQ56" s="173">
        <v>13</v>
      </c>
      <c r="BR56" s="353" t="s">
        <v>46</v>
      </c>
      <c r="BS56" s="431">
        <v>46</v>
      </c>
      <c r="BT56" s="429">
        <v>6</v>
      </c>
      <c r="BU56" s="429">
        <v>4</v>
      </c>
      <c r="BV56" s="338">
        <v>2</v>
      </c>
      <c r="BW56" s="331">
        <v>58</v>
      </c>
      <c r="BX56" s="462">
        <v>270</v>
      </c>
      <c r="BY56" s="612">
        <v>4.655172413793103</v>
      </c>
      <c r="BZ56" s="632">
        <v>1</v>
      </c>
      <c r="CA56" s="173">
        <v>13</v>
      </c>
      <c r="CB56" s="353" t="s">
        <v>46</v>
      </c>
      <c r="CC56" s="431">
        <v>71</v>
      </c>
      <c r="CD56" s="429">
        <v>19</v>
      </c>
      <c r="CE56" s="429">
        <v>6</v>
      </c>
      <c r="CF56" s="338">
        <v>2</v>
      </c>
      <c r="CG56" s="331">
        <v>98</v>
      </c>
      <c r="CH56" s="462">
        <v>453</v>
      </c>
      <c r="CI56" s="612">
        <v>4.622448979591836</v>
      </c>
      <c r="CJ56" s="617">
        <v>1</v>
      </c>
    </row>
    <row r="57" spans="2:88" ht="15">
      <c r="B57" s="173">
        <v>14</v>
      </c>
      <c r="C57" s="99" t="s">
        <v>21</v>
      </c>
      <c r="D57" s="8">
        <v>5</v>
      </c>
      <c r="E57" s="9">
        <v>7</v>
      </c>
      <c r="F57" s="9">
        <v>2</v>
      </c>
      <c r="G57" s="37">
        <v>2</v>
      </c>
      <c r="H57" s="39">
        <v>16</v>
      </c>
      <c r="I57" s="46">
        <v>63</v>
      </c>
      <c r="J57" s="235">
        <v>3.9375</v>
      </c>
      <c r="K57" s="60"/>
      <c r="N57" s="173">
        <v>14</v>
      </c>
      <c r="O57" s="353" t="s">
        <v>49</v>
      </c>
      <c r="P57" s="8">
        <v>21</v>
      </c>
      <c r="Q57" s="9">
        <v>25</v>
      </c>
      <c r="R57" s="9">
        <v>13</v>
      </c>
      <c r="S57" s="37">
        <v>7</v>
      </c>
      <c r="T57" s="39">
        <v>66</v>
      </c>
      <c r="U57" s="46">
        <v>258</v>
      </c>
      <c r="V57" s="235">
        <v>3.909090909090909</v>
      </c>
      <c r="X57" s="173">
        <v>14</v>
      </c>
      <c r="Y57" s="353" t="s">
        <v>49</v>
      </c>
      <c r="Z57" s="8">
        <v>26</v>
      </c>
      <c r="AA57" s="9">
        <v>35</v>
      </c>
      <c r="AB57" s="9">
        <v>19</v>
      </c>
      <c r="AC57" s="37">
        <v>11</v>
      </c>
      <c r="AD57" s="39">
        <v>91</v>
      </c>
      <c r="AE57" s="46">
        <v>349</v>
      </c>
      <c r="AF57" s="235">
        <v>3.8351648351648353</v>
      </c>
      <c r="AG57" s="375"/>
      <c r="AH57" s="173">
        <v>14</v>
      </c>
      <c r="AI57" s="353" t="s">
        <v>47</v>
      </c>
      <c r="AJ57" s="431">
        <v>4</v>
      </c>
      <c r="AK57" s="429">
        <v>8</v>
      </c>
      <c r="AL57" s="429">
        <v>6</v>
      </c>
      <c r="AM57" s="338">
        <v>0</v>
      </c>
      <c r="AN57" s="331">
        <v>18</v>
      </c>
      <c r="AO57" s="462">
        <v>70</v>
      </c>
      <c r="AP57" s="587">
        <v>3.888888888888889</v>
      </c>
      <c r="AQ57" s="331">
        <v>14</v>
      </c>
      <c r="AU57" s="173">
        <v>14</v>
      </c>
      <c r="AV57" s="353" t="s">
        <v>47</v>
      </c>
      <c r="AW57" s="431">
        <v>9</v>
      </c>
      <c r="AX57" s="429">
        <v>5</v>
      </c>
      <c r="AY57" s="429">
        <v>6</v>
      </c>
      <c r="AZ57" s="338">
        <v>4</v>
      </c>
      <c r="BA57" s="331">
        <v>24</v>
      </c>
      <c r="BB57" s="462">
        <v>91</v>
      </c>
      <c r="BC57" s="612">
        <v>3.7916666666666665</v>
      </c>
      <c r="BD57" s="621">
        <v>21</v>
      </c>
      <c r="BF57" s="173">
        <v>14</v>
      </c>
      <c r="BG57" s="353" t="s">
        <v>47</v>
      </c>
      <c r="BH57" s="431">
        <v>14</v>
      </c>
      <c r="BI57" s="429">
        <v>17</v>
      </c>
      <c r="BJ57" s="429">
        <v>15</v>
      </c>
      <c r="BK57" s="338">
        <v>9</v>
      </c>
      <c r="BL57" s="331">
        <v>55</v>
      </c>
      <c r="BM57" s="462">
        <v>201</v>
      </c>
      <c r="BN57" s="612">
        <v>3.6545454545454548</v>
      </c>
      <c r="BO57" s="624">
        <v>20</v>
      </c>
      <c r="BQ57" s="173">
        <v>14</v>
      </c>
      <c r="BR57" s="353" t="s">
        <v>47</v>
      </c>
      <c r="BS57" s="431">
        <v>12</v>
      </c>
      <c r="BT57" s="429">
        <v>16</v>
      </c>
      <c r="BU57" s="429">
        <v>19</v>
      </c>
      <c r="BV57" s="338">
        <v>11</v>
      </c>
      <c r="BW57" s="331">
        <v>58</v>
      </c>
      <c r="BX57" s="462">
        <v>203</v>
      </c>
      <c r="BY57" s="612">
        <v>3.5</v>
      </c>
      <c r="BZ57" s="633">
        <v>19</v>
      </c>
      <c r="CA57" s="173">
        <v>14</v>
      </c>
      <c r="CB57" s="353" t="s">
        <v>47</v>
      </c>
      <c r="CC57" s="431">
        <v>21</v>
      </c>
      <c r="CD57" s="429">
        <v>33</v>
      </c>
      <c r="CE57" s="429">
        <v>31</v>
      </c>
      <c r="CF57" s="338">
        <v>12</v>
      </c>
      <c r="CG57" s="331">
        <v>97</v>
      </c>
      <c r="CH57" s="462">
        <v>354</v>
      </c>
      <c r="CI57" s="612">
        <v>3.649484536082474</v>
      </c>
      <c r="CJ57" s="305">
        <v>17</v>
      </c>
    </row>
    <row r="58" spans="2:88" ht="15">
      <c r="B58" s="173">
        <v>15</v>
      </c>
      <c r="C58" s="99" t="s">
        <v>22</v>
      </c>
      <c r="D58" s="8">
        <v>7</v>
      </c>
      <c r="E58" s="9">
        <v>10</v>
      </c>
      <c r="F58" s="9">
        <v>10</v>
      </c>
      <c r="G58" s="37">
        <v>0</v>
      </c>
      <c r="H58" s="39">
        <v>27</v>
      </c>
      <c r="I58" s="46">
        <v>105</v>
      </c>
      <c r="J58" s="235">
        <v>3.888888888888889</v>
      </c>
      <c r="K58" s="60"/>
      <c r="N58" s="173">
        <v>15</v>
      </c>
      <c r="O58" s="353" t="s">
        <v>30</v>
      </c>
      <c r="P58" s="8">
        <v>14</v>
      </c>
      <c r="Q58" s="9">
        <v>24</v>
      </c>
      <c r="R58" s="9">
        <v>12</v>
      </c>
      <c r="S58" s="37">
        <v>4</v>
      </c>
      <c r="T58" s="39">
        <v>54</v>
      </c>
      <c r="U58" s="46">
        <v>210</v>
      </c>
      <c r="V58" s="235">
        <v>3.888888888888889</v>
      </c>
      <c r="X58" s="173">
        <v>15</v>
      </c>
      <c r="Y58" s="353" t="s">
        <v>30</v>
      </c>
      <c r="Z58" s="8">
        <v>19</v>
      </c>
      <c r="AA58" s="9">
        <v>30</v>
      </c>
      <c r="AB58" s="9">
        <v>15</v>
      </c>
      <c r="AC58" s="37">
        <v>8</v>
      </c>
      <c r="AD58" s="39">
        <v>72</v>
      </c>
      <c r="AE58" s="46">
        <v>276</v>
      </c>
      <c r="AF58" s="235">
        <v>3.8333333333333335</v>
      </c>
      <c r="AG58" s="375"/>
      <c r="AH58" s="173">
        <v>15</v>
      </c>
      <c r="AI58" s="353" t="s">
        <v>48</v>
      </c>
      <c r="AJ58" s="431">
        <v>2</v>
      </c>
      <c r="AK58" s="429">
        <v>5</v>
      </c>
      <c r="AL58" s="429">
        <v>11</v>
      </c>
      <c r="AM58" s="338">
        <v>0</v>
      </c>
      <c r="AN58" s="331">
        <v>18</v>
      </c>
      <c r="AO58" s="462">
        <v>63</v>
      </c>
      <c r="AP58" s="587">
        <v>3.5</v>
      </c>
      <c r="AQ58" s="589">
        <v>23</v>
      </c>
      <c r="AU58" s="173">
        <v>15</v>
      </c>
      <c r="AV58" s="353" t="s">
        <v>48</v>
      </c>
      <c r="AW58" s="431">
        <v>5</v>
      </c>
      <c r="AX58" s="429">
        <v>5</v>
      </c>
      <c r="AY58" s="429">
        <v>8</v>
      </c>
      <c r="AZ58" s="338">
        <v>3</v>
      </c>
      <c r="BA58" s="331">
        <v>21</v>
      </c>
      <c r="BB58" s="462">
        <v>75</v>
      </c>
      <c r="BC58" s="612">
        <v>3.5714285714285716</v>
      </c>
      <c r="BD58" s="621">
        <v>22</v>
      </c>
      <c r="BF58" s="173">
        <v>15</v>
      </c>
      <c r="BG58" s="353" t="s">
        <v>48</v>
      </c>
      <c r="BH58" s="431">
        <v>7</v>
      </c>
      <c r="BI58" s="429">
        <v>9</v>
      </c>
      <c r="BJ58" s="429">
        <v>20</v>
      </c>
      <c r="BK58" s="338">
        <v>6</v>
      </c>
      <c r="BL58" s="331">
        <v>42</v>
      </c>
      <c r="BM58" s="462">
        <v>143</v>
      </c>
      <c r="BN58" s="612">
        <v>3.4047619047619047</v>
      </c>
      <c r="BO58" s="621">
        <v>22</v>
      </c>
      <c r="BQ58" s="173">
        <v>15</v>
      </c>
      <c r="BR58" s="353" t="s">
        <v>48</v>
      </c>
      <c r="BS58" s="431">
        <v>6</v>
      </c>
      <c r="BT58" s="429">
        <v>8</v>
      </c>
      <c r="BU58" s="429">
        <v>24</v>
      </c>
      <c r="BV58" s="338">
        <v>9</v>
      </c>
      <c r="BW58" s="331">
        <v>47</v>
      </c>
      <c r="BX58" s="462">
        <v>152</v>
      </c>
      <c r="BY58" s="612">
        <v>3.234042553191489</v>
      </c>
      <c r="BZ58" s="634">
        <v>24</v>
      </c>
      <c r="CA58" s="173">
        <v>15</v>
      </c>
      <c r="CB58" s="353" t="s">
        <v>48</v>
      </c>
      <c r="CC58" s="431">
        <v>8</v>
      </c>
      <c r="CD58" s="429">
        <v>16</v>
      </c>
      <c r="CE58" s="429">
        <v>45</v>
      </c>
      <c r="CF58" s="338">
        <v>19</v>
      </c>
      <c r="CG58" s="331">
        <v>88</v>
      </c>
      <c r="CH58" s="462">
        <v>277</v>
      </c>
      <c r="CI58" s="612">
        <v>3.147727272727273</v>
      </c>
      <c r="CJ58" s="660">
        <v>25</v>
      </c>
    </row>
    <row r="59" spans="2:88" ht="15">
      <c r="B59" s="173">
        <v>16</v>
      </c>
      <c r="C59" s="99" t="s">
        <v>19</v>
      </c>
      <c r="D59" s="8">
        <v>6</v>
      </c>
      <c r="E59" s="9">
        <v>11</v>
      </c>
      <c r="F59" s="9">
        <v>5</v>
      </c>
      <c r="G59" s="37">
        <v>2</v>
      </c>
      <c r="H59" s="39">
        <v>24</v>
      </c>
      <c r="I59" s="46">
        <v>93</v>
      </c>
      <c r="J59" s="235">
        <v>3.875</v>
      </c>
      <c r="K59" s="60"/>
      <c r="N59" s="173">
        <v>16</v>
      </c>
      <c r="O59" s="353" t="s">
        <v>22</v>
      </c>
      <c r="P59" s="8">
        <v>13</v>
      </c>
      <c r="Q59" s="9">
        <v>25</v>
      </c>
      <c r="R59" s="9">
        <v>13</v>
      </c>
      <c r="S59" s="37">
        <v>4</v>
      </c>
      <c r="T59" s="39">
        <v>55</v>
      </c>
      <c r="U59" s="46">
        <v>212</v>
      </c>
      <c r="V59" s="235">
        <v>3.8545454545454545</v>
      </c>
      <c r="X59" s="173">
        <v>16</v>
      </c>
      <c r="Y59" s="353" t="s">
        <v>22</v>
      </c>
      <c r="Z59" s="8">
        <v>18</v>
      </c>
      <c r="AA59" s="9">
        <v>32</v>
      </c>
      <c r="AB59" s="9">
        <v>20</v>
      </c>
      <c r="AC59" s="37">
        <v>9</v>
      </c>
      <c r="AD59" s="39">
        <v>79</v>
      </c>
      <c r="AE59" s="46">
        <v>296</v>
      </c>
      <c r="AF59" s="235">
        <v>3.7468354430379747</v>
      </c>
      <c r="AG59" s="375"/>
      <c r="AH59" s="173">
        <v>16</v>
      </c>
      <c r="AI59" s="353" t="s">
        <v>49</v>
      </c>
      <c r="AJ59" s="431">
        <v>1</v>
      </c>
      <c r="AK59" s="429">
        <v>5</v>
      </c>
      <c r="AL59" s="429">
        <v>12</v>
      </c>
      <c r="AM59" s="338">
        <v>0</v>
      </c>
      <c r="AN59" s="331">
        <v>18</v>
      </c>
      <c r="AO59" s="462">
        <v>61</v>
      </c>
      <c r="AP59" s="587">
        <v>3.388888888888889</v>
      </c>
      <c r="AQ59" s="590">
        <v>25</v>
      </c>
      <c r="AU59" s="173">
        <v>16</v>
      </c>
      <c r="AV59" s="353" t="s">
        <v>49</v>
      </c>
      <c r="AW59" s="431">
        <v>7</v>
      </c>
      <c r="AX59" s="429">
        <v>4</v>
      </c>
      <c r="AY59" s="429">
        <v>8</v>
      </c>
      <c r="AZ59" s="338">
        <v>0</v>
      </c>
      <c r="BA59" s="331">
        <v>19</v>
      </c>
      <c r="BB59" s="462">
        <v>75</v>
      </c>
      <c r="BC59" s="612">
        <v>3.9473684210526314</v>
      </c>
      <c r="BD59" s="619">
        <v>18</v>
      </c>
      <c r="BF59" s="173">
        <v>16</v>
      </c>
      <c r="BG59" s="353" t="s">
        <v>49</v>
      </c>
      <c r="BH59" s="431">
        <v>9</v>
      </c>
      <c r="BI59" s="429">
        <v>15</v>
      </c>
      <c r="BJ59" s="429">
        <v>19</v>
      </c>
      <c r="BK59" s="338">
        <v>2</v>
      </c>
      <c r="BL59" s="331">
        <v>45</v>
      </c>
      <c r="BM59" s="462">
        <v>166</v>
      </c>
      <c r="BN59" s="612">
        <v>3.688888888888889</v>
      </c>
      <c r="BO59" s="536">
        <v>19</v>
      </c>
      <c r="BQ59" s="173">
        <v>16</v>
      </c>
      <c r="BR59" s="353" t="s">
        <v>49</v>
      </c>
      <c r="BS59" s="431">
        <v>9</v>
      </c>
      <c r="BT59" s="429">
        <v>20</v>
      </c>
      <c r="BU59" s="429">
        <v>19</v>
      </c>
      <c r="BV59" s="338">
        <v>4</v>
      </c>
      <c r="BW59" s="331">
        <v>52</v>
      </c>
      <c r="BX59" s="462">
        <v>190</v>
      </c>
      <c r="BY59" s="612">
        <v>3.6538461538461537</v>
      </c>
      <c r="BZ59" s="633">
        <v>18</v>
      </c>
      <c r="CA59" s="173">
        <v>16</v>
      </c>
      <c r="CB59" s="353" t="s">
        <v>49</v>
      </c>
      <c r="CC59" s="431">
        <v>16</v>
      </c>
      <c r="CD59" s="429">
        <v>32</v>
      </c>
      <c r="CE59" s="429">
        <v>33</v>
      </c>
      <c r="CF59" s="338">
        <v>6</v>
      </c>
      <c r="CG59" s="331">
        <v>87</v>
      </c>
      <c r="CH59" s="462">
        <v>319</v>
      </c>
      <c r="CI59" s="612">
        <v>3.6666666666666665</v>
      </c>
      <c r="CJ59" s="305">
        <v>16</v>
      </c>
    </row>
    <row r="60" spans="2:88" ht="15">
      <c r="B60" s="173">
        <v>17</v>
      </c>
      <c r="C60" s="99" t="s">
        <v>26</v>
      </c>
      <c r="D60" s="8">
        <v>9</v>
      </c>
      <c r="E60" s="9">
        <v>13</v>
      </c>
      <c r="F60" s="9">
        <v>10</v>
      </c>
      <c r="G60" s="37">
        <v>2</v>
      </c>
      <c r="H60" s="39">
        <v>34</v>
      </c>
      <c r="I60" s="46">
        <v>131</v>
      </c>
      <c r="J60" s="235">
        <v>3.8529411764705883</v>
      </c>
      <c r="K60" s="60"/>
      <c r="N60" s="173">
        <v>17</v>
      </c>
      <c r="O60" s="353" t="s">
        <v>26</v>
      </c>
      <c r="P60" s="8">
        <v>14</v>
      </c>
      <c r="Q60" s="9">
        <v>30</v>
      </c>
      <c r="R60" s="9">
        <v>19</v>
      </c>
      <c r="S60" s="37">
        <v>5</v>
      </c>
      <c r="T60" s="39">
        <v>68</v>
      </c>
      <c r="U60" s="46">
        <v>257</v>
      </c>
      <c r="V60" s="235">
        <v>3.7794117647058822</v>
      </c>
      <c r="X60" s="173">
        <v>17</v>
      </c>
      <c r="Y60" s="353" t="s">
        <v>26</v>
      </c>
      <c r="Z60" s="8">
        <v>15</v>
      </c>
      <c r="AA60" s="9">
        <v>31</v>
      </c>
      <c r="AB60" s="9">
        <v>27</v>
      </c>
      <c r="AC60" s="37">
        <v>7</v>
      </c>
      <c r="AD60" s="39">
        <v>80</v>
      </c>
      <c r="AE60" s="46">
        <v>294</v>
      </c>
      <c r="AF60" s="235">
        <v>3.675</v>
      </c>
      <c r="AG60" s="375"/>
      <c r="AH60" s="173">
        <v>17</v>
      </c>
      <c r="AI60" s="353" t="s">
        <v>26</v>
      </c>
      <c r="AJ60" s="431">
        <v>1</v>
      </c>
      <c r="AK60" s="429">
        <v>12</v>
      </c>
      <c r="AL60" s="429">
        <v>5</v>
      </c>
      <c r="AM60" s="338">
        <v>0</v>
      </c>
      <c r="AN60" s="331">
        <v>18</v>
      </c>
      <c r="AO60" s="462">
        <v>68</v>
      </c>
      <c r="AP60" s="587">
        <v>3.7777777777777777</v>
      </c>
      <c r="AQ60" s="331">
        <v>17</v>
      </c>
      <c r="AU60" s="173">
        <v>17</v>
      </c>
      <c r="AV60" s="353" t="s">
        <v>26</v>
      </c>
      <c r="AW60" s="431">
        <v>10</v>
      </c>
      <c r="AX60" s="429">
        <v>10</v>
      </c>
      <c r="AY60" s="429">
        <v>4</v>
      </c>
      <c r="AZ60" s="338">
        <v>2</v>
      </c>
      <c r="BA60" s="331">
        <v>26</v>
      </c>
      <c r="BB60" s="462">
        <v>106</v>
      </c>
      <c r="BC60" s="612">
        <v>4.076923076923077</v>
      </c>
      <c r="BD60" s="619">
        <v>15</v>
      </c>
      <c r="BF60" s="173">
        <v>17</v>
      </c>
      <c r="BG60" s="353" t="s">
        <v>26</v>
      </c>
      <c r="BH60" s="431">
        <v>11</v>
      </c>
      <c r="BI60" s="429">
        <v>27</v>
      </c>
      <c r="BJ60" s="429">
        <v>9</v>
      </c>
      <c r="BK60" s="338">
        <v>1</v>
      </c>
      <c r="BL60" s="331">
        <v>48</v>
      </c>
      <c r="BM60" s="462">
        <v>192</v>
      </c>
      <c r="BN60" s="612">
        <v>4</v>
      </c>
      <c r="BO60" s="536">
        <v>12</v>
      </c>
      <c r="BQ60" s="173">
        <v>17</v>
      </c>
      <c r="BR60" s="353" t="s">
        <v>26</v>
      </c>
      <c r="BS60" s="431">
        <v>13</v>
      </c>
      <c r="BT60" s="429">
        <v>33</v>
      </c>
      <c r="BU60" s="429">
        <v>10</v>
      </c>
      <c r="BV60" s="338">
        <v>2</v>
      </c>
      <c r="BW60" s="331">
        <v>58</v>
      </c>
      <c r="BX60" s="462">
        <v>231</v>
      </c>
      <c r="BY60" s="612">
        <v>3.9827586206896552</v>
      </c>
      <c r="BZ60" s="633">
        <v>11</v>
      </c>
      <c r="CA60" s="173">
        <v>17</v>
      </c>
      <c r="CB60" s="353" t="s">
        <v>26</v>
      </c>
      <c r="CC60" s="431">
        <v>13</v>
      </c>
      <c r="CD60" s="429">
        <v>44</v>
      </c>
      <c r="CE60" s="429">
        <v>23</v>
      </c>
      <c r="CF60" s="338">
        <v>7</v>
      </c>
      <c r="CG60" s="331">
        <v>87</v>
      </c>
      <c r="CH60" s="462">
        <v>324</v>
      </c>
      <c r="CI60" s="612">
        <v>3.7241379310344827</v>
      </c>
      <c r="CJ60" s="305">
        <v>15</v>
      </c>
    </row>
    <row r="61" spans="2:88" ht="15">
      <c r="B61" s="173">
        <v>18</v>
      </c>
      <c r="C61" s="99" t="s">
        <v>27</v>
      </c>
      <c r="D61" s="8">
        <v>5</v>
      </c>
      <c r="E61" s="9">
        <v>5</v>
      </c>
      <c r="F61" s="9">
        <v>7</v>
      </c>
      <c r="G61" s="37">
        <v>1</v>
      </c>
      <c r="H61" s="39">
        <v>18</v>
      </c>
      <c r="I61" s="46">
        <v>68</v>
      </c>
      <c r="J61" s="235">
        <v>3.7777777777777777</v>
      </c>
      <c r="K61" s="60"/>
      <c r="N61" s="173">
        <v>18</v>
      </c>
      <c r="O61" s="353" t="s">
        <v>25</v>
      </c>
      <c r="P61" s="8">
        <v>4</v>
      </c>
      <c r="Q61" s="9">
        <v>25</v>
      </c>
      <c r="R61" s="9">
        <v>13</v>
      </c>
      <c r="S61" s="37">
        <v>2</v>
      </c>
      <c r="T61" s="39">
        <v>44</v>
      </c>
      <c r="U61" s="46">
        <v>163</v>
      </c>
      <c r="V61" s="235">
        <v>3.7045454545454546</v>
      </c>
      <c r="X61" s="173">
        <v>18</v>
      </c>
      <c r="Y61" s="353" t="s">
        <v>25</v>
      </c>
      <c r="Z61" s="8">
        <v>9</v>
      </c>
      <c r="AA61" s="9">
        <v>28</v>
      </c>
      <c r="AB61" s="9">
        <v>19</v>
      </c>
      <c r="AC61" s="37">
        <v>6</v>
      </c>
      <c r="AD61" s="39">
        <v>62</v>
      </c>
      <c r="AE61" s="46">
        <v>226</v>
      </c>
      <c r="AF61" s="235">
        <v>3.6451612903225805</v>
      </c>
      <c r="AG61" s="375"/>
      <c r="AH61" s="173">
        <v>18</v>
      </c>
      <c r="AI61" s="353" t="s">
        <v>27</v>
      </c>
      <c r="AJ61" s="431">
        <v>0</v>
      </c>
      <c r="AK61" s="429">
        <v>9</v>
      </c>
      <c r="AL61" s="429">
        <v>9</v>
      </c>
      <c r="AM61" s="338">
        <v>0</v>
      </c>
      <c r="AN61" s="331">
        <v>18</v>
      </c>
      <c r="AO61" s="462">
        <v>63</v>
      </c>
      <c r="AP61" s="587">
        <v>3.5</v>
      </c>
      <c r="AQ61" s="589">
        <v>24</v>
      </c>
      <c r="AU61" s="173">
        <v>18</v>
      </c>
      <c r="AV61" s="353" t="s">
        <v>27</v>
      </c>
      <c r="AW61" s="431">
        <v>3</v>
      </c>
      <c r="AX61" s="429">
        <v>1</v>
      </c>
      <c r="AY61" s="429">
        <v>3</v>
      </c>
      <c r="AZ61" s="338">
        <v>0</v>
      </c>
      <c r="BA61" s="331">
        <v>7</v>
      </c>
      <c r="BB61" s="462">
        <v>28</v>
      </c>
      <c r="BC61" s="612">
        <v>4</v>
      </c>
      <c r="BD61" s="618">
        <v>17</v>
      </c>
      <c r="BF61" s="173">
        <v>18</v>
      </c>
      <c r="BG61" s="353" t="s">
        <v>27</v>
      </c>
      <c r="BH61" s="431">
        <v>4</v>
      </c>
      <c r="BI61" s="429">
        <v>4</v>
      </c>
      <c r="BJ61" s="429">
        <v>11</v>
      </c>
      <c r="BK61" s="338">
        <v>1</v>
      </c>
      <c r="BL61" s="331">
        <v>20</v>
      </c>
      <c r="BM61" s="462">
        <v>71</v>
      </c>
      <c r="BN61" s="612">
        <v>3.55</v>
      </c>
      <c r="BO61" s="621">
        <v>21</v>
      </c>
      <c r="BQ61" s="173">
        <v>18</v>
      </c>
      <c r="BR61" s="353" t="s">
        <v>27</v>
      </c>
      <c r="BS61" s="431">
        <v>2</v>
      </c>
      <c r="BT61" s="429">
        <v>3</v>
      </c>
      <c r="BU61" s="429">
        <v>11</v>
      </c>
      <c r="BV61" s="338">
        <v>2</v>
      </c>
      <c r="BW61" s="331">
        <v>18</v>
      </c>
      <c r="BX61" s="462">
        <v>59</v>
      </c>
      <c r="BY61" s="612">
        <v>3.2777777777777777</v>
      </c>
      <c r="BZ61" s="634">
        <v>23</v>
      </c>
      <c r="CA61" s="173">
        <v>18</v>
      </c>
      <c r="CB61" s="353" t="s">
        <v>27</v>
      </c>
      <c r="CC61" s="431">
        <v>4</v>
      </c>
      <c r="CD61" s="429">
        <v>11</v>
      </c>
      <c r="CE61" s="429">
        <v>20</v>
      </c>
      <c r="CF61" s="338">
        <v>7</v>
      </c>
      <c r="CG61" s="331">
        <v>42</v>
      </c>
      <c r="CH61" s="462">
        <v>138</v>
      </c>
      <c r="CI61" s="612">
        <v>3.2857142857142856</v>
      </c>
      <c r="CJ61" s="660">
        <v>24</v>
      </c>
    </row>
    <row r="62" spans="2:88" ht="15.75">
      <c r="B62" s="173">
        <v>19</v>
      </c>
      <c r="C62" s="99" t="s">
        <v>24</v>
      </c>
      <c r="D62" s="8">
        <v>3</v>
      </c>
      <c r="E62" s="9">
        <v>15</v>
      </c>
      <c r="F62" s="9">
        <v>7</v>
      </c>
      <c r="G62" s="37">
        <v>1</v>
      </c>
      <c r="H62" s="39">
        <v>26</v>
      </c>
      <c r="I62" s="46">
        <v>98</v>
      </c>
      <c r="J62" s="235">
        <v>3.769230769230769</v>
      </c>
      <c r="K62" s="60"/>
      <c r="N62" s="173">
        <v>19</v>
      </c>
      <c r="O62" s="353" t="s">
        <v>27</v>
      </c>
      <c r="P62" s="8">
        <v>8</v>
      </c>
      <c r="Q62" s="9">
        <v>14</v>
      </c>
      <c r="R62" s="9">
        <v>17</v>
      </c>
      <c r="S62" s="37">
        <v>2</v>
      </c>
      <c r="T62" s="39">
        <v>41</v>
      </c>
      <c r="U62" s="46">
        <v>151</v>
      </c>
      <c r="V62" s="235">
        <v>3.682926829268293</v>
      </c>
      <c r="X62" s="173">
        <v>19</v>
      </c>
      <c r="Y62" s="353" t="s">
        <v>24</v>
      </c>
      <c r="Z62" s="8">
        <v>10</v>
      </c>
      <c r="AA62" s="9">
        <v>37</v>
      </c>
      <c r="AB62" s="9">
        <v>21</v>
      </c>
      <c r="AC62" s="37">
        <v>8</v>
      </c>
      <c r="AD62" s="39">
        <v>76</v>
      </c>
      <c r="AE62" s="46">
        <v>277</v>
      </c>
      <c r="AF62" s="235">
        <v>3.6447368421052633</v>
      </c>
      <c r="AG62" s="375"/>
      <c r="AH62" s="173">
        <v>19</v>
      </c>
      <c r="AI62" s="353" t="s">
        <v>28</v>
      </c>
      <c r="AJ62" s="431">
        <v>12</v>
      </c>
      <c r="AK62" s="429">
        <v>6</v>
      </c>
      <c r="AL62" s="429">
        <v>0</v>
      </c>
      <c r="AM62" s="338">
        <v>0</v>
      </c>
      <c r="AN62" s="331">
        <v>18</v>
      </c>
      <c r="AO62" s="462">
        <v>84</v>
      </c>
      <c r="AP62" s="587">
        <v>4.666666666666667</v>
      </c>
      <c r="AQ62" s="591">
        <v>2</v>
      </c>
      <c r="AU62" s="173">
        <v>19</v>
      </c>
      <c r="AV62" s="353" t="s">
        <v>28</v>
      </c>
      <c r="AW62" s="431">
        <v>15</v>
      </c>
      <c r="AX62" s="429">
        <v>2</v>
      </c>
      <c r="AY62" s="429">
        <v>1</v>
      </c>
      <c r="AZ62" s="338">
        <v>0</v>
      </c>
      <c r="BA62" s="331">
        <v>18</v>
      </c>
      <c r="BB62" s="462">
        <v>86</v>
      </c>
      <c r="BC62" s="612">
        <v>4.777777777777778</v>
      </c>
      <c r="BD62" s="617">
        <v>5</v>
      </c>
      <c r="BF62" s="173">
        <v>19</v>
      </c>
      <c r="BG62" s="353" t="s">
        <v>28</v>
      </c>
      <c r="BH62" s="431">
        <v>30</v>
      </c>
      <c r="BI62" s="429">
        <v>7</v>
      </c>
      <c r="BJ62" s="429">
        <v>4</v>
      </c>
      <c r="BK62" s="338">
        <v>2</v>
      </c>
      <c r="BL62" s="331">
        <v>43</v>
      </c>
      <c r="BM62" s="462">
        <v>194</v>
      </c>
      <c r="BN62" s="612">
        <v>4.511627906976744</v>
      </c>
      <c r="BO62" s="617">
        <v>2</v>
      </c>
      <c r="BQ62" s="173">
        <v>19</v>
      </c>
      <c r="BR62" s="353" t="s">
        <v>28</v>
      </c>
      <c r="BS62" s="431">
        <v>39</v>
      </c>
      <c r="BT62" s="429">
        <v>9</v>
      </c>
      <c r="BU62" s="429">
        <v>6</v>
      </c>
      <c r="BV62" s="338">
        <v>2</v>
      </c>
      <c r="BW62" s="331">
        <v>56</v>
      </c>
      <c r="BX62" s="462">
        <v>253</v>
      </c>
      <c r="BY62" s="612">
        <v>4.517857142857143</v>
      </c>
      <c r="BZ62" s="632">
        <v>2</v>
      </c>
      <c r="CA62" s="173">
        <v>19</v>
      </c>
      <c r="CB62" s="353" t="s">
        <v>28</v>
      </c>
      <c r="CC62" s="431">
        <v>53</v>
      </c>
      <c r="CD62" s="429">
        <v>18</v>
      </c>
      <c r="CE62" s="429">
        <v>8</v>
      </c>
      <c r="CF62" s="338">
        <v>3</v>
      </c>
      <c r="CG62" s="331">
        <v>82</v>
      </c>
      <c r="CH62" s="462">
        <v>367</v>
      </c>
      <c r="CI62" s="612">
        <v>4.475609756097561</v>
      </c>
      <c r="CJ62" s="617">
        <v>2</v>
      </c>
    </row>
    <row r="63" spans="2:88" ht="15.75">
      <c r="B63" s="173">
        <v>20</v>
      </c>
      <c r="C63" s="99" t="s">
        <v>31</v>
      </c>
      <c r="D63" s="8">
        <v>7</v>
      </c>
      <c r="E63" s="9">
        <v>10</v>
      </c>
      <c r="F63" s="9">
        <v>11</v>
      </c>
      <c r="G63" s="37">
        <v>2</v>
      </c>
      <c r="H63" s="39">
        <v>30</v>
      </c>
      <c r="I63" s="46">
        <v>112</v>
      </c>
      <c r="J63" s="235">
        <v>3.7333333333333334</v>
      </c>
      <c r="K63" s="60"/>
      <c r="N63" s="173">
        <v>20</v>
      </c>
      <c r="O63" s="353" t="s">
        <v>31</v>
      </c>
      <c r="P63" s="8">
        <v>8</v>
      </c>
      <c r="Q63" s="9">
        <v>23</v>
      </c>
      <c r="R63" s="9">
        <v>25</v>
      </c>
      <c r="S63" s="37">
        <v>2</v>
      </c>
      <c r="T63" s="39">
        <v>58</v>
      </c>
      <c r="U63" s="46">
        <v>211</v>
      </c>
      <c r="V63" s="235">
        <v>3.6379310344827585</v>
      </c>
      <c r="X63" s="173">
        <v>20</v>
      </c>
      <c r="Y63" s="353" t="s">
        <v>45</v>
      </c>
      <c r="Z63" s="8">
        <v>18</v>
      </c>
      <c r="AA63" s="9">
        <v>33</v>
      </c>
      <c r="AB63" s="9">
        <v>23</v>
      </c>
      <c r="AC63" s="37">
        <v>15</v>
      </c>
      <c r="AD63" s="39">
        <v>89</v>
      </c>
      <c r="AE63" s="46">
        <v>321</v>
      </c>
      <c r="AF63" s="235">
        <v>3.606741573033708</v>
      </c>
      <c r="AG63" s="375"/>
      <c r="AH63" s="173">
        <v>20</v>
      </c>
      <c r="AI63" s="353" t="s">
        <v>50</v>
      </c>
      <c r="AJ63" s="431">
        <v>9</v>
      </c>
      <c r="AK63" s="429">
        <v>9</v>
      </c>
      <c r="AL63" s="429">
        <v>0</v>
      </c>
      <c r="AM63" s="338">
        <v>0</v>
      </c>
      <c r="AN63" s="331">
        <v>18</v>
      </c>
      <c r="AO63" s="462">
        <v>81</v>
      </c>
      <c r="AP63" s="587">
        <v>4.5</v>
      </c>
      <c r="AQ63" s="592">
        <v>4</v>
      </c>
      <c r="AU63" s="173">
        <v>20</v>
      </c>
      <c r="AV63" s="353" t="s">
        <v>50</v>
      </c>
      <c r="AW63" s="431">
        <v>15</v>
      </c>
      <c r="AX63" s="429">
        <v>3</v>
      </c>
      <c r="AY63" s="429">
        <v>5</v>
      </c>
      <c r="AZ63" s="338">
        <v>0</v>
      </c>
      <c r="BA63" s="331">
        <v>23</v>
      </c>
      <c r="BB63" s="462">
        <v>102</v>
      </c>
      <c r="BC63" s="612">
        <v>4.434782608695652</v>
      </c>
      <c r="BD63" s="616">
        <v>7</v>
      </c>
      <c r="BF63" s="173">
        <v>20</v>
      </c>
      <c r="BG63" s="353" t="s">
        <v>50</v>
      </c>
      <c r="BH63" s="431">
        <v>27</v>
      </c>
      <c r="BI63" s="429">
        <v>20</v>
      </c>
      <c r="BJ63" s="429">
        <v>7</v>
      </c>
      <c r="BK63" s="338">
        <v>1</v>
      </c>
      <c r="BL63" s="331">
        <v>55</v>
      </c>
      <c r="BM63" s="462">
        <v>238</v>
      </c>
      <c r="BN63" s="612">
        <v>4.327272727272727</v>
      </c>
      <c r="BO63" s="616">
        <v>4</v>
      </c>
      <c r="BQ63" s="173">
        <v>20</v>
      </c>
      <c r="BR63" s="353" t="s">
        <v>50</v>
      </c>
      <c r="BS63" s="431">
        <v>32</v>
      </c>
      <c r="BT63" s="429">
        <v>23</v>
      </c>
      <c r="BU63" s="429">
        <v>7</v>
      </c>
      <c r="BV63" s="338">
        <v>1</v>
      </c>
      <c r="BW63" s="331">
        <v>63</v>
      </c>
      <c r="BX63" s="462">
        <v>275</v>
      </c>
      <c r="BY63" s="612">
        <v>4.365079365079365</v>
      </c>
      <c r="BZ63" s="632">
        <v>3</v>
      </c>
      <c r="CA63" s="173">
        <v>20</v>
      </c>
      <c r="CB63" s="353" t="s">
        <v>50</v>
      </c>
      <c r="CC63" s="431">
        <v>51</v>
      </c>
      <c r="CD63" s="429">
        <v>38</v>
      </c>
      <c r="CE63" s="429">
        <v>14</v>
      </c>
      <c r="CF63" s="338">
        <v>1</v>
      </c>
      <c r="CG63" s="331">
        <v>104</v>
      </c>
      <c r="CH63" s="462">
        <v>451</v>
      </c>
      <c r="CI63" s="612">
        <v>4.336538461538462</v>
      </c>
      <c r="CJ63" s="617">
        <v>3</v>
      </c>
    </row>
    <row r="64" spans="2:88" ht="15.75">
      <c r="B64" s="173">
        <v>21</v>
      </c>
      <c r="C64" s="99" t="s">
        <v>25</v>
      </c>
      <c r="D64" s="8">
        <v>2</v>
      </c>
      <c r="E64" s="9">
        <v>11</v>
      </c>
      <c r="F64" s="9">
        <v>10</v>
      </c>
      <c r="G64" s="37">
        <v>1</v>
      </c>
      <c r="H64" s="39">
        <v>24</v>
      </c>
      <c r="I64" s="46">
        <v>86</v>
      </c>
      <c r="J64" s="235">
        <v>3.5833333333333335</v>
      </c>
      <c r="K64" s="60"/>
      <c r="N64" s="173">
        <v>21</v>
      </c>
      <c r="O64" s="353" t="s">
        <v>24</v>
      </c>
      <c r="P64" s="8">
        <v>6</v>
      </c>
      <c r="Q64" s="9">
        <v>26</v>
      </c>
      <c r="R64" s="9">
        <v>15</v>
      </c>
      <c r="S64" s="37">
        <v>5</v>
      </c>
      <c r="T64" s="39">
        <v>52</v>
      </c>
      <c r="U64" s="46">
        <v>189</v>
      </c>
      <c r="V64" s="235">
        <v>3.6346153846153846</v>
      </c>
      <c r="X64" s="173">
        <v>21</v>
      </c>
      <c r="Y64" s="353" t="s">
        <v>47</v>
      </c>
      <c r="Z64" s="8">
        <v>17</v>
      </c>
      <c r="AA64" s="9">
        <v>28</v>
      </c>
      <c r="AB64" s="9">
        <v>31</v>
      </c>
      <c r="AC64" s="37">
        <v>13</v>
      </c>
      <c r="AD64" s="39">
        <v>89</v>
      </c>
      <c r="AE64" s="46">
        <v>316</v>
      </c>
      <c r="AF64" s="235">
        <v>3.550561797752809</v>
      </c>
      <c r="AG64" s="375"/>
      <c r="AH64" s="173">
        <v>21</v>
      </c>
      <c r="AI64" s="353" t="s">
        <v>29</v>
      </c>
      <c r="AJ64" s="431">
        <v>8</v>
      </c>
      <c r="AK64" s="429">
        <v>10</v>
      </c>
      <c r="AL64" s="429">
        <v>0</v>
      </c>
      <c r="AM64" s="338">
        <v>0</v>
      </c>
      <c r="AN64" s="331">
        <v>18</v>
      </c>
      <c r="AO64" s="462">
        <v>80</v>
      </c>
      <c r="AP64" s="587">
        <v>4.444444444444445</v>
      </c>
      <c r="AQ64" s="592">
        <v>5</v>
      </c>
      <c r="AU64" s="173">
        <v>21</v>
      </c>
      <c r="AV64" s="353" t="s">
        <v>29</v>
      </c>
      <c r="AW64" s="431">
        <v>12</v>
      </c>
      <c r="AX64" s="429">
        <v>8</v>
      </c>
      <c r="AY64" s="429">
        <v>2</v>
      </c>
      <c r="AZ64" s="338">
        <v>0</v>
      </c>
      <c r="BA64" s="331">
        <v>22</v>
      </c>
      <c r="BB64" s="462">
        <v>98</v>
      </c>
      <c r="BC64" s="612">
        <v>4.454545454545454</v>
      </c>
      <c r="BD64" s="617">
        <v>6</v>
      </c>
      <c r="BF64" s="173">
        <v>21</v>
      </c>
      <c r="BG64" s="353" t="s">
        <v>29</v>
      </c>
      <c r="BH64" s="431">
        <v>21</v>
      </c>
      <c r="BI64" s="429">
        <v>28</v>
      </c>
      <c r="BJ64" s="429">
        <v>6</v>
      </c>
      <c r="BK64" s="338">
        <v>0</v>
      </c>
      <c r="BL64" s="331">
        <v>55</v>
      </c>
      <c r="BM64" s="462">
        <v>235</v>
      </c>
      <c r="BN64" s="612">
        <v>4.2727272727272725</v>
      </c>
      <c r="BO64" s="617">
        <v>7</v>
      </c>
      <c r="BQ64" s="173">
        <v>21</v>
      </c>
      <c r="BR64" s="353" t="s">
        <v>29</v>
      </c>
      <c r="BS64" s="431">
        <v>17</v>
      </c>
      <c r="BT64" s="429">
        <v>34</v>
      </c>
      <c r="BU64" s="429">
        <v>6</v>
      </c>
      <c r="BV64" s="338">
        <v>0</v>
      </c>
      <c r="BW64" s="331">
        <v>57</v>
      </c>
      <c r="BX64" s="462">
        <v>239</v>
      </c>
      <c r="BY64" s="612">
        <v>4.192982456140351</v>
      </c>
      <c r="BZ64" s="632">
        <v>9</v>
      </c>
      <c r="CA64" s="173">
        <v>21</v>
      </c>
      <c r="CB64" s="353" t="s">
        <v>29</v>
      </c>
      <c r="CC64" s="431">
        <v>28</v>
      </c>
      <c r="CD64" s="429">
        <v>56</v>
      </c>
      <c r="CE64" s="429">
        <v>13</v>
      </c>
      <c r="CF64" s="338">
        <v>0</v>
      </c>
      <c r="CG64" s="331">
        <v>97</v>
      </c>
      <c r="CH64" s="462">
        <v>403</v>
      </c>
      <c r="CI64" s="612">
        <v>4.154639175257732</v>
      </c>
      <c r="CJ64" s="617">
        <v>7</v>
      </c>
    </row>
    <row r="65" spans="2:88" ht="15">
      <c r="B65" s="173">
        <v>22</v>
      </c>
      <c r="C65" s="99" t="s">
        <v>45</v>
      </c>
      <c r="D65" s="8">
        <v>1</v>
      </c>
      <c r="E65" s="9">
        <v>15</v>
      </c>
      <c r="F65" s="9">
        <v>9</v>
      </c>
      <c r="G65" s="37">
        <v>2</v>
      </c>
      <c r="H65" s="39">
        <v>27</v>
      </c>
      <c r="I65" s="46">
        <v>96</v>
      </c>
      <c r="J65" s="235">
        <v>3.5555555555555554</v>
      </c>
      <c r="K65" s="60"/>
      <c r="N65" s="173">
        <v>22</v>
      </c>
      <c r="O65" s="353" t="s">
        <v>18</v>
      </c>
      <c r="P65" s="8">
        <v>14</v>
      </c>
      <c r="Q65" s="9">
        <v>14</v>
      </c>
      <c r="R65" s="9">
        <v>22</v>
      </c>
      <c r="S65" s="37">
        <v>7</v>
      </c>
      <c r="T65" s="39">
        <v>57</v>
      </c>
      <c r="U65" s="46">
        <v>206</v>
      </c>
      <c r="V65" s="235">
        <v>3.6140350877192984</v>
      </c>
      <c r="X65" s="173">
        <v>22</v>
      </c>
      <c r="Y65" s="353" t="s">
        <v>18</v>
      </c>
      <c r="Z65" s="8">
        <v>17</v>
      </c>
      <c r="AA65" s="9">
        <v>19</v>
      </c>
      <c r="AB65" s="9">
        <v>31</v>
      </c>
      <c r="AC65" s="37">
        <v>11</v>
      </c>
      <c r="AD65" s="39">
        <v>78</v>
      </c>
      <c r="AE65" s="46">
        <v>276</v>
      </c>
      <c r="AF65" s="235">
        <v>3.5384615384615383</v>
      </c>
      <c r="AG65" s="375"/>
      <c r="AH65" s="173">
        <v>22</v>
      </c>
      <c r="AI65" s="353" t="s">
        <v>30</v>
      </c>
      <c r="AJ65" s="431">
        <v>2</v>
      </c>
      <c r="AK65" s="429">
        <v>11</v>
      </c>
      <c r="AL65" s="429">
        <v>5</v>
      </c>
      <c r="AM65" s="338">
        <v>0</v>
      </c>
      <c r="AN65" s="331">
        <v>18</v>
      </c>
      <c r="AO65" s="462">
        <v>69</v>
      </c>
      <c r="AP65" s="587">
        <v>3.8333333333333335</v>
      </c>
      <c r="AQ65" s="336">
        <v>15</v>
      </c>
      <c r="AU65" s="173">
        <v>22</v>
      </c>
      <c r="AV65" s="353" t="s">
        <v>30</v>
      </c>
      <c r="AW65" s="431">
        <v>6</v>
      </c>
      <c r="AX65" s="429">
        <v>5</v>
      </c>
      <c r="AY65" s="429">
        <v>3</v>
      </c>
      <c r="AZ65" s="338">
        <v>1</v>
      </c>
      <c r="BA65" s="331">
        <v>15</v>
      </c>
      <c r="BB65" s="462">
        <v>61</v>
      </c>
      <c r="BC65" s="612">
        <v>4.066666666666666</v>
      </c>
      <c r="BD65" s="618">
        <v>16</v>
      </c>
      <c r="BF65" s="173">
        <v>22</v>
      </c>
      <c r="BG65" s="353" t="s">
        <v>30</v>
      </c>
      <c r="BH65" s="431">
        <v>7</v>
      </c>
      <c r="BI65" s="429">
        <v>14</v>
      </c>
      <c r="BJ65" s="429">
        <v>6</v>
      </c>
      <c r="BK65" s="338">
        <v>5</v>
      </c>
      <c r="BL65" s="331">
        <v>32</v>
      </c>
      <c r="BM65" s="462">
        <v>119</v>
      </c>
      <c r="BN65" s="612">
        <v>3.71875</v>
      </c>
      <c r="BO65" s="624">
        <v>17</v>
      </c>
      <c r="BQ65" s="173">
        <v>22</v>
      </c>
      <c r="BR65" s="353" t="s">
        <v>30</v>
      </c>
      <c r="BS65" s="431">
        <v>8</v>
      </c>
      <c r="BT65" s="429">
        <v>16</v>
      </c>
      <c r="BU65" s="429">
        <v>8</v>
      </c>
      <c r="BV65" s="338">
        <v>6</v>
      </c>
      <c r="BW65" s="331">
        <v>38</v>
      </c>
      <c r="BX65" s="462">
        <v>140</v>
      </c>
      <c r="BY65" s="612">
        <v>3.6842105263157894</v>
      </c>
      <c r="BZ65" s="633">
        <v>16</v>
      </c>
      <c r="CA65" s="173">
        <v>22</v>
      </c>
      <c r="CB65" s="353" t="s">
        <v>30</v>
      </c>
      <c r="CC65" s="431">
        <v>10</v>
      </c>
      <c r="CD65" s="429">
        <v>25</v>
      </c>
      <c r="CE65" s="429">
        <v>14</v>
      </c>
      <c r="CF65" s="338">
        <v>9</v>
      </c>
      <c r="CG65" s="331">
        <v>58</v>
      </c>
      <c r="CH65" s="462">
        <v>210</v>
      </c>
      <c r="CI65" s="612">
        <v>3.6206896551724137</v>
      </c>
      <c r="CJ65" s="305">
        <v>18</v>
      </c>
    </row>
    <row r="66" spans="2:88" ht="15">
      <c r="B66" s="173">
        <v>23</v>
      </c>
      <c r="C66" s="99" t="s">
        <v>18</v>
      </c>
      <c r="D66" s="8">
        <v>8</v>
      </c>
      <c r="E66" s="9">
        <v>5</v>
      </c>
      <c r="F66" s="9">
        <v>14</v>
      </c>
      <c r="G66" s="37">
        <v>4</v>
      </c>
      <c r="H66" s="39">
        <v>31</v>
      </c>
      <c r="I66" s="46">
        <v>110</v>
      </c>
      <c r="J66" s="235">
        <v>3.5483870967741935</v>
      </c>
      <c r="K66" s="60"/>
      <c r="N66" s="173">
        <v>23</v>
      </c>
      <c r="O66" s="353" t="s">
        <v>47</v>
      </c>
      <c r="P66" s="8">
        <v>12</v>
      </c>
      <c r="Q66" s="9">
        <v>21</v>
      </c>
      <c r="R66" s="9">
        <v>22</v>
      </c>
      <c r="S66" s="37">
        <v>7</v>
      </c>
      <c r="T66" s="39">
        <v>62</v>
      </c>
      <c r="U66" s="46">
        <v>224</v>
      </c>
      <c r="V66" s="235">
        <v>3.6129032258064515</v>
      </c>
      <c r="X66" s="173">
        <v>23</v>
      </c>
      <c r="Y66" s="353" t="s">
        <v>31</v>
      </c>
      <c r="Z66" s="8">
        <v>9</v>
      </c>
      <c r="AA66" s="9">
        <v>24</v>
      </c>
      <c r="AB66" s="9">
        <v>31</v>
      </c>
      <c r="AC66" s="37">
        <v>5</v>
      </c>
      <c r="AD66" s="39">
        <v>69</v>
      </c>
      <c r="AE66" s="46">
        <v>244</v>
      </c>
      <c r="AF66" s="235">
        <v>3.536231884057971</v>
      </c>
      <c r="AG66" s="375"/>
      <c r="AH66" s="173">
        <v>23</v>
      </c>
      <c r="AI66" s="353" t="s">
        <v>31</v>
      </c>
      <c r="AJ66" s="431">
        <v>1</v>
      </c>
      <c r="AK66" s="429">
        <v>12</v>
      </c>
      <c r="AL66" s="429">
        <v>5</v>
      </c>
      <c r="AM66" s="338">
        <v>0</v>
      </c>
      <c r="AN66" s="331">
        <v>18</v>
      </c>
      <c r="AO66" s="462">
        <v>68</v>
      </c>
      <c r="AP66" s="587">
        <v>3.7777777777777777</v>
      </c>
      <c r="AQ66" s="331">
        <v>18</v>
      </c>
      <c r="AU66" s="173">
        <v>23</v>
      </c>
      <c r="AV66" s="353" t="s">
        <v>31</v>
      </c>
      <c r="AW66" s="431">
        <v>4</v>
      </c>
      <c r="AX66" s="429">
        <v>6</v>
      </c>
      <c r="AY66" s="429">
        <v>7</v>
      </c>
      <c r="AZ66" s="338">
        <v>3</v>
      </c>
      <c r="BA66" s="331">
        <v>20</v>
      </c>
      <c r="BB66" s="462">
        <v>71</v>
      </c>
      <c r="BC66" s="612">
        <v>3.55</v>
      </c>
      <c r="BD66" s="620">
        <v>24</v>
      </c>
      <c r="BF66" s="173">
        <v>23</v>
      </c>
      <c r="BG66" s="353" t="s">
        <v>31</v>
      </c>
      <c r="BH66" s="431">
        <v>6</v>
      </c>
      <c r="BI66" s="429">
        <v>12</v>
      </c>
      <c r="BJ66" s="429">
        <v>22</v>
      </c>
      <c r="BK66" s="338">
        <v>7</v>
      </c>
      <c r="BL66" s="331">
        <v>47</v>
      </c>
      <c r="BM66" s="462">
        <v>158</v>
      </c>
      <c r="BN66" s="612">
        <v>3.3617021276595747</v>
      </c>
      <c r="BO66" s="620">
        <v>25</v>
      </c>
      <c r="BQ66" s="173">
        <v>23</v>
      </c>
      <c r="BR66" s="353" t="s">
        <v>31</v>
      </c>
      <c r="BS66" s="431">
        <v>3</v>
      </c>
      <c r="BT66" s="429">
        <v>12</v>
      </c>
      <c r="BU66" s="429">
        <v>23</v>
      </c>
      <c r="BV66" s="338">
        <v>9</v>
      </c>
      <c r="BW66" s="331">
        <v>47</v>
      </c>
      <c r="BX66" s="462">
        <v>150</v>
      </c>
      <c r="BY66" s="612">
        <v>3.1914893617021276</v>
      </c>
      <c r="BZ66" s="634">
        <v>25</v>
      </c>
      <c r="CA66" s="173">
        <v>23</v>
      </c>
      <c r="CB66" s="353" t="s">
        <v>31</v>
      </c>
      <c r="CC66" s="431">
        <v>10</v>
      </c>
      <c r="CD66" s="429">
        <v>22</v>
      </c>
      <c r="CE66" s="429">
        <v>40</v>
      </c>
      <c r="CF66" s="338">
        <v>15</v>
      </c>
      <c r="CG66" s="331">
        <v>87</v>
      </c>
      <c r="CH66" s="462">
        <v>288</v>
      </c>
      <c r="CI66" s="612">
        <v>3.310344827586207</v>
      </c>
      <c r="CJ66" s="660">
        <v>22</v>
      </c>
    </row>
    <row r="67" spans="2:88" ht="15.75">
      <c r="B67" s="173">
        <v>24</v>
      </c>
      <c r="C67" s="99" t="s">
        <v>47</v>
      </c>
      <c r="D67" s="8">
        <v>6</v>
      </c>
      <c r="E67" s="9">
        <v>11</v>
      </c>
      <c r="F67" s="9">
        <v>12</v>
      </c>
      <c r="G67" s="37">
        <v>5</v>
      </c>
      <c r="H67" s="39">
        <v>34</v>
      </c>
      <c r="I67" s="46">
        <v>120</v>
      </c>
      <c r="J67" s="235">
        <v>3.5294117647058822</v>
      </c>
      <c r="K67" s="60"/>
      <c r="N67" s="173">
        <v>24</v>
      </c>
      <c r="O67" s="353" t="s">
        <v>45</v>
      </c>
      <c r="P67" s="8">
        <v>10</v>
      </c>
      <c r="Q67" s="9">
        <v>29</v>
      </c>
      <c r="R67" s="9">
        <v>16</v>
      </c>
      <c r="S67" s="37">
        <v>11</v>
      </c>
      <c r="T67" s="39">
        <v>66</v>
      </c>
      <c r="U67" s="46">
        <v>236</v>
      </c>
      <c r="V67" s="235">
        <v>3.5757575757575757</v>
      </c>
      <c r="X67" s="173">
        <v>24</v>
      </c>
      <c r="Y67" s="353" t="s">
        <v>27</v>
      </c>
      <c r="Z67" s="8">
        <v>8</v>
      </c>
      <c r="AA67" s="9">
        <v>16</v>
      </c>
      <c r="AB67" s="9">
        <v>23</v>
      </c>
      <c r="AC67" s="37">
        <v>7</v>
      </c>
      <c r="AD67" s="39">
        <v>54</v>
      </c>
      <c r="AE67" s="46">
        <v>187</v>
      </c>
      <c r="AF67" s="235">
        <v>3.462962962962963</v>
      </c>
      <c r="AG67" s="375"/>
      <c r="AH67" s="173">
        <v>24</v>
      </c>
      <c r="AI67" s="353" t="s">
        <v>32</v>
      </c>
      <c r="AJ67" s="431">
        <v>11</v>
      </c>
      <c r="AK67" s="429">
        <v>7</v>
      </c>
      <c r="AL67" s="429">
        <v>0</v>
      </c>
      <c r="AM67" s="338">
        <v>0</v>
      </c>
      <c r="AN67" s="331">
        <v>18</v>
      </c>
      <c r="AO67" s="462">
        <v>83</v>
      </c>
      <c r="AP67" s="587">
        <v>4.611111111111111</v>
      </c>
      <c r="AQ67" s="592">
        <v>3</v>
      </c>
      <c r="AU67" s="173">
        <v>24</v>
      </c>
      <c r="AV67" s="353" t="s">
        <v>32</v>
      </c>
      <c r="AW67" s="431">
        <v>13</v>
      </c>
      <c r="AX67" s="429">
        <v>2</v>
      </c>
      <c r="AY67" s="429">
        <v>0</v>
      </c>
      <c r="AZ67" s="338">
        <v>0</v>
      </c>
      <c r="BA67" s="331">
        <v>15</v>
      </c>
      <c r="BB67" s="462">
        <v>73</v>
      </c>
      <c r="BC67" s="612">
        <v>4.866666666666666</v>
      </c>
      <c r="BD67" s="617">
        <v>3</v>
      </c>
      <c r="BF67" s="173">
        <v>24</v>
      </c>
      <c r="BG67" s="353" t="s">
        <v>32</v>
      </c>
      <c r="BH67" s="431">
        <v>22</v>
      </c>
      <c r="BI67" s="429">
        <v>17</v>
      </c>
      <c r="BJ67" s="429">
        <v>4</v>
      </c>
      <c r="BK67" s="338">
        <v>1</v>
      </c>
      <c r="BL67" s="331">
        <v>44</v>
      </c>
      <c r="BM67" s="462">
        <v>192</v>
      </c>
      <c r="BN67" s="612">
        <v>4.363636363636363</v>
      </c>
      <c r="BO67" s="617">
        <v>3</v>
      </c>
      <c r="BQ67" s="173">
        <v>24</v>
      </c>
      <c r="BR67" s="353" t="s">
        <v>32</v>
      </c>
      <c r="BS67" s="431">
        <v>25</v>
      </c>
      <c r="BT67" s="429">
        <v>19</v>
      </c>
      <c r="BU67" s="429">
        <v>5</v>
      </c>
      <c r="BV67" s="338">
        <v>1</v>
      </c>
      <c r="BW67" s="331">
        <v>50</v>
      </c>
      <c r="BX67" s="462">
        <v>218</v>
      </c>
      <c r="BY67" s="612">
        <v>4.36</v>
      </c>
      <c r="BZ67" s="632">
        <v>4</v>
      </c>
      <c r="CA67" s="173">
        <v>24</v>
      </c>
      <c r="CB67" s="353" t="s">
        <v>32</v>
      </c>
      <c r="CC67" s="431">
        <v>39</v>
      </c>
      <c r="CD67" s="429">
        <v>42</v>
      </c>
      <c r="CE67" s="429">
        <v>9</v>
      </c>
      <c r="CF67" s="338">
        <v>1</v>
      </c>
      <c r="CG67" s="331">
        <v>91</v>
      </c>
      <c r="CH67" s="462">
        <v>392</v>
      </c>
      <c r="CI67" s="612">
        <v>4.3076923076923075</v>
      </c>
      <c r="CJ67" s="617">
        <v>5</v>
      </c>
    </row>
    <row r="68" spans="2:88" ht="15.75" thickBot="1">
      <c r="B68" s="178">
        <v>25</v>
      </c>
      <c r="C68" s="102" t="s">
        <v>48</v>
      </c>
      <c r="D68" s="72">
        <v>4</v>
      </c>
      <c r="E68" s="73">
        <v>6</v>
      </c>
      <c r="F68" s="73">
        <v>9</v>
      </c>
      <c r="G68" s="87">
        <v>7</v>
      </c>
      <c r="H68" s="48">
        <v>26</v>
      </c>
      <c r="I68" s="67">
        <v>85</v>
      </c>
      <c r="J68" s="236">
        <v>3.269230769230769</v>
      </c>
      <c r="K68" s="61"/>
      <c r="N68" s="178">
        <v>25</v>
      </c>
      <c r="O68" s="354" t="s">
        <v>48</v>
      </c>
      <c r="P68" s="72">
        <v>11</v>
      </c>
      <c r="Q68" s="73">
        <v>15</v>
      </c>
      <c r="R68" s="73">
        <v>23</v>
      </c>
      <c r="S68" s="87">
        <v>17</v>
      </c>
      <c r="T68" s="48">
        <v>66</v>
      </c>
      <c r="U68" s="67">
        <v>218</v>
      </c>
      <c r="V68" s="236">
        <v>3.303030303030303</v>
      </c>
      <c r="X68" s="178">
        <v>25</v>
      </c>
      <c r="Y68" s="354" t="s">
        <v>48</v>
      </c>
      <c r="Z68" s="72">
        <v>13</v>
      </c>
      <c r="AA68" s="73">
        <v>19</v>
      </c>
      <c r="AB68" s="73">
        <v>32</v>
      </c>
      <c r="AC68" s="87">
        <v>23</v>
      </c>
      <c r="AD68" s="48">
        <v>87</v>
      </c>
      <c r="AE68" s="67">
        <v>283</v>
      </c>
      <c r="AF68" s="236">
        <v>3.2528735632183907</v>
      </c>
      <c r="AG68" s="375"/>
      <c r="AH68" s="178">
        <v>25</v>
      </c>
      <c r="AI68" s="354" t="s">
        <v>33</v>
      </c>
      <c r="AJ68" s="309">
        <v>7</v>
      </c>
      <c r="AK68" s="593">
        <v>6</v>
      </c>
      <c r="AL68" s="593">
        <v>5</v>
      </c>
      <c r="AM68" s="594">
        <v>0</v>
      </c>
      <c r="AN68" s="585">
        <v>18</v>
      </c>
      <c r="AO68" s="219">
        <v>74</v>
      </c>
      <c r="AP68" s="588">
        <v>4.111111111111111</v>
      </c>
      <c r="AQ68" s="336">
        <v>11</v>
      </c>
      <c r="AU68" s="178">
        <v>25</v>
      </c>
      <c r="AV68" s="354" t="s">
        <v>33</v>
      </c>
      <c r="AW68" s="309">
        <v>5</v>
      </c>
      <c r="AX68" s="593">
        <v>0</v>
      </c>
      <c r="AY68" s="593">
        <v>4</v>
      </c>
      <c r="AZ68" s="594">
        <v>1</v>
      </c>
      <c r="BA68" s="585">
        <v>10</v>
      </c>
      <c r="BB68" s="219">
        <v>39</v>
      </c>
      <c r="BC68" s="613">
        <v>3.9</v>
      </c>
      <c r="BD68" s="618">
        <v>19</v>
      </c>
      <c r="BF68" s="178">
        <v>25</v>
      </c>
      <c r="BG68" s="354" t="s">
        <v>33</v>
      </c>
      <c r="BH68" s="309">
        <v>8</v>
      </c>
      <c r="BI68" s="593">
        <v>6</v>
      </c>
      <c r="BJ68" s="593">
        <v>5</v>
      </c>
      <c r="BK68" s="594">
        <v>5</v>
      </c>
      <c r="BL68" s="585">
        <v>24</v>
      </c>
      <c r="BM68" s="219">
        <v>89</v>
      </c>
      <c r="BN68" s="613">
        <v>3.7083333333333335</v>
      </c>
      <c r="BO68" s="624">
        <v>18</v>
      </c>
      <c r="BQ68" s="178">
        <v>25</v>
      </c>
      <c r="BR68" s="354" t="s">
        <v>33</v>
      </c>
      <c r="BS68" s="309">
        <v>7</v>
      </c>
      <c r="BT68" s="593">
        <v>6</v>
      </c>
      <c r="BU68" s="593">
        <v>7</v>
      </c>
      <c r="BV68" s="594">
        <v>9</v>
      </c>
      <c r="BW68" s="585">
        <v>29</v>
      </c>
      <c r="BX68" s="219">
        <v>98</v>
      </c>
      <c r="BY68" s="613">
        <v>3.3793103448275863</v>
      </c>
      <c r="BZ68" s="635">
        <v>20</v>
      </c>
      <c r="CA68" s="178">
        <v>25</v>
      </c>
      <c r="CB68" s="354" t="s">
        <v>33</v>
      </c>
      <c r="CC68" s="309">
        <v>9</v>
      </c>
      <c r="CD68" s="593">
        <v>21</v>
      </c>
      <c r="CE68" s="593">
        <v>18</v>
      </c>
      <c r="CF68" s="594">
        <v>11</v>
      </c>
      <c r="CG68" s="585">
        <v>59</v>
      </c>
      <c r="CH68" s="219">
        <v>205</v>
      </c>
      <c r="CI68" s="613">
        <v>3.4745762711864407</v>
      </c>
      <c r="CJ68" s="661">
        <v>21</v>
      </c>
    </row>
    <row r="69" spans="2:88" ht="15.75" thickBot="1">
      <c r="B69" s="167"/>
      <c r="C69" s="475"/>
      <c r="D69" s="12"/>
      <c r="E69" s="13"/>
      <c r="F69" s="13"/>
      <c r="G69" s="108"/>
      <c r="H69" s="109"/>
      <c r="I69" s="182"/>
      <c r="J69" s="255">
        <v>3.9753399503129527</v>
      </c>
      <c r="K69" s="107"/>
      <c r="N69" s="167"/>
      <c r="O69" s="475"/>
      <c r="P69" s="12"/>
      <c r="Q69" s="13"/>
      <c r="R69" s="13"/>
      <c r="S69" s="108"/>
      <c r="T69" s="109"/>
      <c r="U69" s="182"/>
      <c r="V69" s="255">
        <f>AVERAGE(V44:V68)</f>
        <v>3.947963213658749</v>
      </c>
      <c r="X69" s="167"/>
      <c r="Y69" s="475"/>
      <c r="Z69" s="12"/>
      <c r="AA69" s="13"/>
      <c r="AB69" s="13"/>
      <c r="AC69" s="108"/>
      <c r="AD69" s="109"/>
      <c r="AE69" s="182"/>
      <c r="AF69" s="255">
        <f>AVERAGE(AF44:AF68)</f>
        <v>3.883426222579069</v>
      </c>
      <c r="AH69" s="684" t="s">
        <v>154</v>
      </c>
      <c r="AI69" s="685"/>
      <c r="AJ69" s="595">
        <f>SUM(AJ44:AJ68)</f>
        <v>120</v>
      </c>
      <c r="AK69" s="596">
        <f>SUM(AK44:AK68)</f>
        <v>219</v>
      </c>
      <c r="AL69" s="596">
        <f>SUM(AL44:AL68)</f>
        <v>108</v>
      </c>
      <c r="AM69" s="597">
        <f>SUM(AM44:AM68)</f>
        <v>1</v>
      </c>
      <c r="AN69" s="598"/>
      <c r="AO69" s="599"/>
      <c r="AP69" s="370">
        <v>4.023529411764706</v>
      </c>
      <c r="AQ69" s="38"/>
      <c r="AU69" s="684" t="s">
        <v>154</v>
      </c>
      <c r="AV69" s="685"/>
      <c r="AW69" s="314"/>
      <c r="AX69" s="315"/>
      <c r="AY69" s="315"/>
      <c r="AZ69" s="614"/>
      <c r="BA69" s="38"/>
      <c r="BB69" s="40"/>
      <c r="BC69" s="615">
        <v>4.203737528299313</v>
      </c>
      <c r="BD69" s="38"/>
      <c r="BF69" s="684" t="s">
        <v>154</v>
      </c>
      <c r="BG69" s="685"/>
      <c r="BH69" s="314"/>
      <c r="BI69" s="315"/>
      <c r="BJ69" s="315"/>
      <c r="BK69" s="614"/>
      <c r="BL69" s="38"/>
      <c r="BM69" s="40"/>
      <c r="BN69" s="615">
        <v>3.9404251830003703</v>
      </c>
      <c r="BO69" s="38"/>
      <c r="BQ69" s="684" t="s">
        <v>154</v>
      </c>
      <c r="BR69" s="685"/>
      <c r="BS69" s="314"/>
      <c r="BT69" s="315"/>
      <c r="BU69" s="315"/>
      <c r="BV69" s="614"/>
      <c r="BW69" s="38"/>
      <c r="BX69" s="40"/>
      <c r="BY69" s="615">
        <f>AVERAGE(BY44:BY68)</f>
        <v>3.885541934930603</v>
      </c>
      <c r="BZ69" s="38"/>
      <c r="CA69" s="684" t="s">
        <v>154</v>
      </c>
      <c r="CB69" s="685"/>
      <c r="CC69" s="314"/>
      <c r="CD69" s="315"/>
      <c r="CE69" s="315"/>
      <c r="CF69" s="614"/>
      <c r="CG69" s="38"/>
      <c r="CH69" s="40"/>
      <c r="CI69" s="615"/>
      <c r="CJ69" s="38"/>
    </row>
    <row r="70" spans="2:23" ht="12.75">
      <c r="B70" s="473"/>
      <c r="C70" s="472"/>
      <c r="D70" s="15"/>
      <c r="E70" s="15"/>
      <c r="F70" s="15"/>
      <c r="G70" s="15"/>
      <c r="H70" s="15"/>
      <c r="I70" s="15"/>
      <c r="J70" s="15"/>
      <c r="K70" s="15"/>
      <c r="N70" s="473"/>
      <c r="O70" s="472"/>
      <c r="P70" s="15"/>
      <c r="Q70" s="15"/>
      <c r="R70" s="15"/>
      <c r="S70" s="15"/>
      <c r="T70" s="15"/>
      <c r="U70" s="15"/>
      <c r="V70" s="15"/>
      <c r="W70" s="15"/>
    </row>
    <row r="71" spans="2:11" ht="15">
      <c r="B71" s="15"/>
      <c r="C71" s="15"/>
      <c r="D71" s="15"/>
      <c r="E71" s="15"/>
      <c r="F71" s="15"/>
      <c r="G71" s="15"/>
      <c r="H71" s="15"/>
      <c r="I71" s="15"/>
      <c r="J71" s="15"/>
      <c r="K71" s="474"/>
    </row>
  </sheetData>
  <sheetProtection/>
  <mergeCells count="10">
    <mergeCell ref="EJ3:EJ6"/>
    <mergeCell ref="EK3:EK6"/>
    <mergeCell ref="E40:F40"/>
    <mergeCell ref="Q40:R40"/>
    <mergeCell ref="AU69:AV69"/>
    <mergeCell ref="AH69:AI69"/>
    <mergeCell ref="BF69:BG69"/>
    <mergeCell ref="EI3:EI6"/>
    <mergeCell ref="BQ69:BR69"/>
    <mergeCell ref="CA69:CB69"/>
  </mergeCells>
  <printOptions/>
  <pageMargins left="1.23" right="0.75" top="1" bottom="1" header="0.5" footer="0.5"/>
  <pageSetup horizontalDpi="600" verticalDpi="600" orientation="portrait" paperSize="9" scale="91" r:id="rId1"/>
  <rowBreaks count="1" manualBreakCount="1">
    <brk id="35" max="229" man="1"/>
  </rowBreaks>
  <colBreaks count="13" manualBreakCount="13">
    <brk id="12" max="65535" man="1"/>
    <brk id="23" max="65535" man="1"/>
    <brk id="33" max="71" man="1"/>
    <brk id="44" max="71" man="1"/>
    <brk id="57" max="71" man="1"/>
    <brk id="67" max="71" man="1"/>
    <brk id="78" max="71" man="1"/>
    <brk id="106" max="65535" man="1"/>
    <brk id="117" max="65535" man="1"/>
    <brk id="130" max="65535" man="1"/>
    <brk id="152" max="65535" man="1"/>
    <brk id="192" max="71" man="1"/>
    <brk id="215" max="7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T136"/>
  <sheetViews>
    <sheetView zoomScaleSheetLayoutView="100" zoomScalePageLayoutView="0" workbookViewId="0" topLeftCell="AA112">
      <selection activeCell="AS138" sqref="AS138"/>
    </sheetView>
  </sheetViews>
  <sheetFormatPr defaultColWidth="9.00390625" defaultRowHeight="12.75"/>
  <cols>
    <col min="1" max="1" width="11.00390625" style="0" customWidth="1"/>
    <col min="2" max="2" width="5.625" style="0" customWidth="1"/>
    <col min="3" max="3" width="15.00390625" style="0" customWidth="1"/>
    <col min="4" max="4" width="6.875" style="0" customWidth="1"/>
    <col min="6" max="6" width="7.25390625" style="0" customWidth="1"/>
    <col min="7" max="8" width="9.25390625" style="0" customWidth="1"/>
    <col min="9" max="9" width="3.875" style="0" customWidth="1"/>
    <col min="10" max="10" width="3.75390625" style="0" customWidth="1"/>
    <col min="11" max="11" width="3.625" style="0" customWidth="1"/>
    <col min="12" max="12" width="5.375" style="0" customWidth="1"/>
    <col min="13" max="13" width="14.75390625" style="0" customWidth="1"/>
    <col min="14" max="14" width="7.125" style="0" customWidth="1"/>
    <col min="15" max="15" width="9.25390625" style="0" customWidth="1"/>
    <col min="16" max="16" width="8.00390625" style="0" customWidth="1"/>
    <col min="17" max="17" width="9.25390625" style="0" customWidth="1"/>
    <col min="18" max="18" width="8.00390625" style="0" customWidth="1"/>
    <col min="19" max="19" width="0.6171875" style="0" hidden="1" customWidth="1"/>
    <col min="20" max="20" width="9.625" style="0" customWidth="1"/>
    <col min="21" max="21" width="6.125" style="0" customWidth="1"/>
    <col min="22" max="22" width="14.25390625" style="0" customWidth="1"/>
    <col min="23" max="23" width="8.00390625" style="0" customWidth="1"/>
    <col min="24" max="24" width="8.875" style="0" customWidth="1"/>
    <col min="25" max="25" width="8.00390625" style="0" customWidth="1"/>
    <col min="26" max="26" width="8.875" style="0" customWidth="1"/>
    <col min="27" max="27" width="10.375" style="0" customWidth="1"/>
    <col min="28" max="28" width="15.125" style="0" hidden="1" customWidth="1"/>
    <col min="29" max="29" width="6.75390625" style="0" hidden="1" customWidth="1"/>
    <col min="30" max="30" width="9.00390625" style="0" hidden="1" customWidth="1"/>
    <col min="31" max="31" width="7.25390625" style="0" hidden="1" customWidth="1"/>
    <col min="32" max="32" width="9.25390625" style="0" hidden="1" customWidth="1"/>
    <col min="33" max="33" width="4.125" style="0" hidden="1" customWidth="1"/>
    <col min="34" max="34" width="6.625" style="0" hidden="1" customWidth="1"/>
    <col min="35" max="35" width="6.625" style="0" customWidth="1"/>
    <col min="36" max="36" width="7.25390625" style="0" customWidth="1"/>
    <col min="37" max="37" width="5.375" style="0" customWidth="1"/>
    <col min="38" max="38" width="14.00390625" style="0" customWidth="1"/>
    <col min="39" max="39" width="7.625" style="0" customWidth="1"/>
    <col min="40" max="40" width="8.875" style="0" customWidth="1"/>
    <col min="42" max="42" width="10.25390625" style="0" customWidth="1"/>
    <col min="44" max="44" width="5.00390625" style="0" customWidth="1"/>
    <col min="45" max="45" width="14.125" style="0" customWidth="1"/>
    <col min="46" max="46" width="6.625" style="0" customWidth="1"/>
    <col min="47" max="47" width="14.125" style="0" customWidth="1"/>
    <col min="50" max="50" width="7.625" style="0" customWidth="1"/>
    <col min="53" max="53" width="14.375" style="0" customWidth="1"/>
    <col min="54" max="54" width="15.875" style="0" customWidth="1"/>
    <col min="59" max="59" width="10.00390625" style="0" customWidth="1"/>
    <col min="62" max="62" width="14.125" style="0" customWidth="1"/>
  </cols>
  <sheetData>
    <row r="1" spans="31:72" ht="15.75">
      <c r="AE1" s="15"/>
      <c r="AF1" s="15"/>
      <c r="AG1" s="15"/>
      <c r="AS1" s="241"/>
      <c r="AT1" s="15"/>
      <c r="AU1" s="15"/>
      <c r="AV1" s="15"/>
      <c r="AW1" s="15"/>
      <c r="AX1" s="15"/>
      <c r="AY1" s="15"/>
      <c r="BA1" s="241"/>
      <c r="BB1" s="15"/>
      <c r="BC1" s="15"/>
      <c r="BD1" s="15"/>
      <c r="BE1" s="15"/>
      <c r="BF1" s="15"/>
      <c r="BG1" s="15"/>
      <c r="BI1" s="241"/>
      <c r="BJ1" s="15"/>
      <c r="BK1" s="15"/>
      <c r="BL1" s="15"/>
      <c r="BM1" s="15"/>
      <c r="BN1" s="15"/>
      <c r="BO1" s="15"/>
      <c r="BP1" s="15"/>
      <c r="BQ1" s="15"/>
      <c r="BR1" s="241"/>
      <c r="BS1" s="15"/>
      <c r="BT1" s="15"/>
    </row>
    <row r="2" spans="1:72" ht="15.75">
      <c r="A2" s="179" t="s">
        <v>51</v>
      </c>
      <c r="C2" s="1"/>
      <c r="AS2" s="241"/>
      <c r="AT2" s="241"/>
      <c r="AU2" s="15"/>
      <c r="AV2" s="15"/>
      <c r="AW2" s="15"/>
      <c r="AX2" s="15"/>
      <c r="AY2" s="15"/>
      <c r="BA2" s="15"/>
      <c r="BB2" s="241"/>
      <c r="BC2" s="15"/>
      <c r="BD2" s="15"/>
      <c r="BE2" s="15"/>
      <c r="BF2" s="15"/>
      <c r="BG2" s="15"/>
      <c r="BI2" s="15"/>
      <c r="BJ2" s="241"/>
      <c r="BK2" s="15"/>
      <c r="BL2" s="15"/>
      <c r="BM2" s="15"/>
      <c r="BN2" s="15"/>
      <c r="BO2" s="15"/>
      <c r="BP2" s="15"/>
      <c r="BQ2" s="15"/>
      <c r="BR2" s="15"/>
      <c r="BS2" s="241"/>
      <c r="BT2" s="15"/>
    </row>
    <row r="3" spans="2:72" ht="15.75">
      <c r="B3" s="241"/>
      <c r="C3" s="241" t="s">
        <v>84</v>
      </c>
      <c r="D3" s="15"/>
      <c r="E3" s="15"/>
      <c r="F3" s="15"/>
      <c r="G3" s="15"/>
      <c r="H3" s="15"/>
      <c r="M3" s="179" t="s">
        <v>91</v>
      </c>
      <c r="V3" s="179" t="s">
        <v>93</v>
      </c>
      <c r="AS3" s="15"/>
      <c r="AT3" s="15"/>
      <c r="AU3" s="15"/>
      <c r="AV3" s="15"/>
      <c r="AW3" s="15"/>
      <c r="AX3" s="15"/>
      <c r="AY3" s="15"/>
      <c r="BA3" s="15"/>
      <c r="BB3" s="15"/>
      <c r="BC3" s="15"/>
      <c r="BD3" s="15"/>
      <c r="BE3" s="15"/>
      <c r="BF3" s="15"/>
      <c r="BG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</row>
    <row r="4" spans="2:72" ht="21" customHeight="1" thickBot="1">
      <c r="B4" s="15"/>
      <c r="C4" s="15"/>
      <c r="D4" s="15"/>
      <c r="E4" s="15"/>
      <c r="F4" s="15"/>
      <c r="G4" s="15"/>
      <c r="H4" s="15"/>
      <c r="I4" s="15"/>
      <c r="J4" s="15"/>
      <c r="K4" s="15"/>
      <c r="S4" s="15"/>
      <c r="T4" s="15"/>
      <c r="AB4" s="15"/>
      <c r="AC4" s="15"/>
      <c r="AD4" s="15"/>
      <c r="AE4" s="15"/>
      <c r="AF4" s="15"/>
      <c r="AG4" s="238"/>
      <c r="AH4" s="458"/>
      <c r="AI4" s="458"/>
      <c r="AJ4" s="458"/>
      <c r="AK4" s="458"/>
      <c r="AL4" s="238"/>
      <c r="AM4" s="238"/>
      <c r="AN4" s="238"/>
      <c r="AO4" s="15"/>
      <c r="AS4" s="15"/>
      <c r="AT4" s="15"/>
      <c r="AU4" s="15"/>
      <c r="AV4" s="15"/>
      <c r="AW4" s="15"/>
      <c r="AX4" s="15"/>
      <c r="AY4" s="15"/>
      <c r="BA4" s="15"/>
      <c r="BB4" s="15"/>
      <c r="BC4" s="15"/>
      <c r="BD4" s="15"/>
      <c r="BE4" s="15"/>
      <c r="BF4" s="15"/>
      <c r="BG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</row>
    <row r="5" spans="2:72" ht="13.5" thickBot="1">
      <c r="B5" s="182" t="s">
        <v>0</v>
      </c>
      <c r="C5" s="109" t="s">
        <v>34</v>
      </c>
      <c r="D5" s="36" t="s">
        <v>76</v>
      </c>
      <c r="E5" s="109" t="s">
        <v>62</v>
      </c>
      <c r="F5" s="36" t="s">
        <v>77</v>
      </c>
      <c r="G5" s="109" t="s">
        <v>62</v>
      </c>
      <c r="H5" s="107" t="s">
        <v>63</v>
      </c>
      <c r="I5" s="15"/>
      <c r="J5" s="15"/>
      <c r="K5" s="15"/>
      <c r="L5" s="182" t="s">
        <v>0</v>
      </c>
      <c r="M5" s="109" t="s">
        <v>34</v>
      </c>
      <c r="N5" s="36" t="s">
        <v>76</v>
      </c>
      <c r="O5" s="109" t="s">
        <v>62</v>
      </c>
      <c r="P5" s="36" t="s">
        <v>77</v>
      </c>
      <c r="Q5" s="109" t="s">
        <v>62</v>
      </c>
      <c r="R5" s="107" t="s">
        <v>63</v>
      </c>
      <c r="S5" s="15"/>
      <c r="T5" s="15"/>
      <c r="U5" s="182" t="s">
        <v>0</v>
      </c>
      <c r="V5" s="109" t="s">
        <v>34</v>
      </c>
      <c r="W5" s="36" t="s">
        <v>76</v>
      </c>
      <c r="X5" s="109" t="s">
        <v>62</v>
      </c>
      <c r="Y5" s="36" t="s">
        <v>77</v>
      </c>
      <c r="Z5" s="109" t="s">
        <v>62</v>
      </c>
      <c r="AA5" s="107" t="s">
        <v>63</v>
      </c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S5" s="15"/>
      <c r="AT5" s="15"/>
      <c r="AU5" s="15"/>
      <c r="AV5" s="15"/>
      <c r="AW5" s="15"/>
      <c r="AX5" s="15"/>
      <c r="AY5" s="15"/>
      <c r="BA5" s="15"/>
      <c r="BB5" s="15"/>
      <c r="BC5" s="15"/>
      <c r="BD5" s="15"/>
      <c r="BE5" s="15"/>
      <c r="BF5" s="15"/>
      <c r="BG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</row>
    <row r="6" spans="2:72" ht="12.75">
      <c r="B6" s="66">
        <v>1</v>
      </c>
      <c r="C6" s="58" t="s">
        <v>16</v>
      </c>
      <c r="D6" s="335">
        <v>14</v>
      </c>
      <c r="E6" s="336">
        <v>13</v>
      </c>
      <c r="F6" s="335">
        <v>86</v>
      </c>
      <c r="G6" s="336">
        <v>78</v>
      </c>
      <c r="H6" s="468">
        <v>12</v>
      </c>
      <c r="I6" s="15"/>
      <c r="J6" s="15"/>
      <c r="K6" s="15"/>
      <c r="L6" s="66">
        <v>1</v>
      </c>
      <c r="M6" s="58" t="s">
        <v>16</v>
      </c>
      <c r="N6" s="335">
        <v>4</v>
      </c>
      <c r="O6" s="336">
        <v>3</v>
      </c>
      <c r="P6" s="335">
        <v>27</v>
      </c>
      <c r="Q6" s="336">
        <v>18</v>
      </c>
      <c r="R6" s="468">
        <v>9</v>
      </c>
      <c r="S6" s="15"/>
      <c r="T6" s="15"/>
      <c r="U6" s="66">
        <v>1</v>
      </c>
      <c r="V6" s="58" t="s">
        <v>16</v>
      </c>
      <c r="W6" s="335">
        <v>18</v>
      </c>
      <c r="X6" s="336">
        <v>16</v>
      </c>
      <c r="Y6" s="335">
        <v>113</v>
      </c>
      <c r="Z6" s="336">
        <v>96</v>
      </c>
      <c r="AA6" s="468">
        <v>21</v>
      </c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S6" s="15"/>
      <c r="AT6" s="15"/>
      <c r="AU6" s="15"/>
      <c r="AV6" s="15"/>
      <c r="AW6" s="15"/>
      <c r="AX6" s="15"/>
      <c r="AY6" s="15"/>
      <c r="BA6" s="15"/>
      <c r="BB6" s="15"/>
      <c r="BC6" s="15"/>
      <c r="BD6" s="15"/>
      <c r="BE6" s="15"/>
      <c r="BF6" s="15"/>
      <c r="BG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</row>
    <row r="7" spans="2:72" ht="12.75">
      <c r="B7" s="46">
        <v>2</v>
      </c>
      <c r="C7" s="39" t="s">
        <v>42</v>
      </c>
      <c r="D7" s="330">
        <v>0</v>
      </c>
      <c r="E7" s="331">
        <v>0</v>
      </c>
      <c r="F7" s="330">
        <v>3</v>
      </c>
      <c r="G7" s="331">
        <v>2</v>
      </c>
      <c r="H7" s="469">
        <v>1</v>
      </c>
      <c r="I7" s="15"/>
      <c r="J7" s="15"/>
      <c r="K7" s="15"/>
      <c r="L7" s="46">
        <v>2</v>
      </c>
      <c r="M7" s="39" t="s">
        <v>42</v>
      </c>
      <c r="N7" s="335">
        <v>11</v>
      </c>
      <c r="O7" s="336">
        <v>11</v>
      </c>
      <c r="P7" s="335">
        <v>73</v>
      </c>
      <c r="Q7" s="336">
        <v>73</v>
      </c>
      <c r="R7" s="468">
        <v>0</v>
      </c>
      <c r="S7" s="15"/>
      <c r="T7" s="15"/>
      <c r="U7" s="46">
        <v>2</v>
      </c>
      <c r="V7" s="39" t="s">
        <v>42</v>
      </c>
      <c r="W7" s="335">
        <v>11</v>
      </c>
      <c r="X7" s="336">
        <v>11</v>
      </c>
      <c r="Y7" s="335">
        <v>76</v>
      </c>
      <c r="Z7" s="336">
        <v>75</v>
      </c>
      <c r="AA7" s="468">
        <v>1</v>
      </c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S7" s="15"/>
      <c r="AT7" s="15"/>
      <c r="AU7" s="15"/>
      <c r="AV7" s="15"/>
      <c r="AW7" s="15"/>
      <c r="AX7" s="15"/>
      <c r="AY7" s="15"/>
      <c r="BA7" s="15"/>
      <c r="BB7" s="15"/>
      <c r="BC7" s="15"/>
      <c r="BD7" s="15"/>
      <c r="BE7" s="15"/>
      <c r="BF7" s="15"/>
      <c r="BG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</row>
    <row r="8" spans="2:72" ht="12.75">
      <c r="B8" s="46">
        <v>3</v>
      </c>
      <c r="C8" s="39" t="s">
        <v>18</v>
      </c>
      <c r="D8" s="330">
        <v>4</v>
      </c>
      <c r="E8" s="331">
        <v>4</v>
      </c>
      <c r="F8" s="330">
        <v>26</v>
      </c>
      <c r="G8" s="331">
        <v>26</v>
      </c>
      <c r="H8" s="469">
        <v>0</v>
      </c>
      <c r="I8" s="15"/>
      <c r="J8" s="15"/>
      <c r="K8" s="15"/>
      <c r="L8" s="46">
        <v>3</v>
      </c>
      <c r="M8" s="39" t="s">
        <v>18</v>
      </c>
      <c r="N8" s="335">
        <v>11</v>
      </c>
      <c r="O8" s="336">
        <v>11</v>
      </c>
      <c r="P8" s="335">
        <v>67</v>
      </c>
      <c r="Q8" s="336">
        <v>65</v>
      </c>
      <c r="R8" s="468">
        <v>0</v>
      </c>
      <c r="S8" s="15"/>
      <c r="T8" s="15"/>
      <c r="U8" s="46">
        <v>3</v>
      </c>
      <c r="V8" s="39" t="s">
        <v>18</v>
      </c>
      <c r="W8" s="335">
        <v>15</v>
      </c>
      <c r="X8" s="336">
        <v>15</v>
      </c>
      <c r="Y8" s="335">
        <v>93</v>
      </c>
      <c r="Z8" s="336">
        <v>91</v>
      </c>
      <c r="AA8" s="468">
        <v>0</v>
      </c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S8" s="15"/>
      <c r="AT8" s="15"/>
      <c r="AU8" s="15"/>
      <c r="AV8" s="15"/>
      <c r="AW8" s="15"/>
      <c r="AX8" s="15"/>
      <c r="AY8" s="15"/>
      <c r="BA8" s="15"/>
      <c r="BB8" s="15"/>
      <c r="BC8" s="15"/>
      <c r="BD8" s="15"/>
      <c r="BE8" s="15"/>
      <c r="BF8" s="15"/>
      <c r="BG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</row>
    <row r="9" spans="2:72" ht="12.75">
      <c r="B9" s="46">
        <v>4</v>
      </c>
      <c r="C9" s="39" t="s">
        <v>19</v>
      </c>
      <c r="D9" s="330">
        <v>23</v>
      </c>
      <c r="E9" s="331">
        <v>23</v>
      </c>
      <c r="F9" s="330">
        <v>142</v>
      </c>
      <c r="G9" s="331">
        <v>142</v>
      </c>
      <c r="H9" s="469">
        <v>0</v>
      </c>
      <c r="I9" s="15"/>
      <c r="J9" s="15"/>
      <c r="K9" s="15"/>
      <c r="L9" s="46">
        <v>4</v>
      </c>
      <c r="M9" s="39" t="s">
        <v>19</v>
      </c>
      <c r="N9" s="335">
        <v>7</v>
      </c>
      <c r="O9" s="336">
        <v>7</v>
      </c>
      <c r="P9" s="335">
        <v>48</v>
      </c>
      <c r="Q9" s="336">
        <v>50</v>
      </c>
      <c r="R9" s="468">
        <v>4</v>
      </c>
      <c r="S9" s="15"/>
      <c r="T9" s="15"/>
      <c r="U9" s="46">
        <v>4</v>
      </c>
      <c r="V9" s="39" t="s">
        <v>19</v>
      </c>
      <c r="W9" s="335">
        <v>30</v>
      </c>
      <c r="X9" s="336">
        <v>30</v>
      </c>
      <c r="Y9" s="335">
        <v>190</v>
      </c>
      <c r="Z9" s="336">
        <v>192</v>
      </c>
      <c r="AA9" s="468">
        <v>4</v>
      </c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S9" s="15"/>
      <c r="AT9" s="15"/>
      <c r="AU9" s="15"/>
      <c r="AV9" s="15"/>
      <c r="AW9" s="15"/>
      <c r="AX9" s="15"/>
      <c r="AY9" s="15"/>
      <c r="BA9" s="15"/>
      <c r="BB9" s="15"/>
      <c r="BC9" s="15"/>
      <c r="BD9" s="15"/>
      <c r="BE9" s="15"/>
      <c r="BF9" s="15"/>
      <c r="BG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</row>
    <row r="10" spans="2:72" ht="12.75">
      <c r="B10" s="46">
        <v>5</v>
      </c>
      <c r="C10" s="39" t="s">
        <v>20</v>
      </c>
      <c r="D10" s="330">
        <v>6</v>
      </c>
      <c r="E10" s="331">
        <v>4</v>
      </c>
      <c r="F10" s="330">
        <v>39</v>
      </c>
      <c r="G10" s="331">
        <v>24</v>
      </c>
      <c r="H10" s="469">
        <v>15</v>
      </c>
      <c r="I10" s="15"/>
      <c r="J10" s="15"/>
      <c r="K10" s="15"/>
      <c r="L10" s="46">
        <v>5</v>
      </c>
      <c r="M10" s="39" t="s">
        <v>20</v>
      </c>
      <c r="N10" s="335">
        <v>7</v>
      </c>
      <c r="O10" s="336">
        <v>7</v>
      </c>
      <c r="P10" s="335">
        <v>42</v>
      </c>
      <c r="Q10" s="336">
        <v>48</v>
      </c>
      <c r="R10" s="468">
        <v>0</v>
      </c>
      <c r="S10" s="15"/>
      <c r="T10" s="15"/>
      <c r="U10" s="46">
        <v>5</v>
      </c>
      <c r="V10" s="39" t="s">
        <v>20</v>
      </c>
      <c r="W10" s="335">
        <v>13</v>
      </c>
      <c r="X10" s="336">
        <v>11</v>
      </c>
      <c r="Y10" s="335">
        <v>81</v>
      </c>
      <c r="Z10" s="336">
        <v>72</v>
      </c>
      <c r="AA10" s="468">
        <v>15</v>
      </c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S10" s="15"/>
      <c r="AT10" s="15"/>
      <c r="AU10" s="15"/>
      <c r="AV10" s="15"/>
      <c r="AW10" s="15"/>
      <c r="AX10" s="15"/>
      <c r="AY10" s="15"/>
      <c r="BA10" s="15"/>
      <c r="BB10" s="15"/>
      <c r="BC10" s="15"/>
      <c r="BD10" s="15"/>
      <c r="BE10" s="15"/>
      <c r="BF10" s="15"/>
      <c r="BG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</row>
    <row r="11" spans="2:72" ht="12.75">
      <c r="B11" s="46">
        <v>6</v>
      </c>
      <c r="C11" s="39" t="s">
        <v>43</v>
      </c>
      <c r="D11" s="330">
        <v>2</v>
      </c>
      <c r="E11" s="331">
        <v>2</v>
      </c>
      <c r="F11" s="330">
        <v>17</v>
      </c>
      <c r="G11" s="331">
        <v>17</v>
      </c>
      <c r="H11" s="469">
        <v>0</v>
      </c>
      <c r="I11" s="15"/>
      <c r="J11" s="15"/>
      <c r="K11" s="15"/>
      <c r="L11" s="46">
        <v>6</v>
      </c>
      <c r="M11" s="39" t="s">
        <v>43</v>
      </c>
      <c r="N11" s="335">
        <v>11</v>
      </c>
      <c r="O11" s="336">
        <v>10</v>
      </c>
      <c r="P11" s="335">
        <v>60</v>
      </c>
      <c r="Q11" s="336">
        <v>60</v>
      </c>
      <c r="R11" s="468">
        <v>6</v>
      </c>
      <c r="S11" s="15"/>
      <c r="T11" s="15"/>
      <c r="U11" s="46">
        <v>6</v>
      </c>
      <c r="V11" s="39" t="s">
        <v>43</v>
      </c>
      <c r="W11" s="335">
        <v>13</v>
      </c>
      <c r="X11" s="336">
        <v>12</v>
      </c>
      <c r="Y11" s="335">
        <v>77</v>
      </c>
      <c r="Z11" s="336">
        <v>77</v>
      </c>
      <c r="AA11" s="468">
        <v>6</v>
      </c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S11" s="15"/>
      <c r="AT11" s="15"/>
      <c r="AU11" s="15"/>
      <c r="AV11" s="15"/>
      <c r="AW11" s="15"/>
      <c r="AX11" s="15"/>
      <c r="AY11" s="15"/>
      <c r="BA11" s="15"/>
      <c r="BB11" s="15"/>
      <c r="BC11" s="15"/>
      <c r="BD11" s="15"/>
      <c r="BE11" s="15"/>
      <c r="BF11" s="15"/>
      <c r="BG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</row>
    <row r="12" spans="2:72" ht="12.75">
      <c r="B12" s="46">
        <v>7</v>
      </c>
      <c r="C12" s="39" t="s">
        <v>44</v>
      </c>
      <c r="D12" s="330">
        <v>0</v>
      </c>
      <c r="E12" s="331">
        <v>0</v>
      </c>
      <c r="F12" s="330">
        <v>1</v>
      </c>
      <c r="G12" s="331">
        <v>0</v>
      </c>
      <c r="H12" s="469">
        <v>1</v>
      </c>
      <c r="I12" s="15"/>
      <c r="J12" s="15"/>
      <c r="K12" s="15"/>
      <c r="L12" s="46">
        <v>7</v>
      </c>
      <c r="M12" s="39" t="s">
        <v>44</v>
      </c>
      <c r="N12" s="335">
        <v>0</v>
      </c>
      <c r="O12" s="336">
        <v>0</v>
      </c>
      <c r="P12" s="335">
        <v>1</v>
      </c>
      <c r="Q12" s="336">
        <v>0</v>
      </c>
      <c r="R12" s="468">
        <v>1</v>
      </c>
      <c r="S12" s="15"/>
      <c r="T12" s="15"/>
      <c r="U12" s="46">
        <v>7</v>
      </c>
      <c r="V12" s="39" t="s">
        <v>44</v>
      </c>
      <c r="W12" s="335">
        <v>0</v>
      </c>
      <c r="X12" s="336">
        <v>0</v>
      </c>
      <c r="Y12" s="335">
        <v>2</v>
      </c>
      <c r="Z12" s="336">
        <v>0</v>
      </c>
      <c r="AA12" s="468">
        <v>2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S12" s="15"/>
      <c r="AT12" s="15"/>
      <c r="AU12" s="15"/>
      <c r="AV12" s="15"/>
      <c r="AW12" s="15"/>
      <c r="AX12" s="15"/>
      <c r="AY12" s="15"/>
      <c r="BA12" s="15"/>
      <c r="BB12" s="15"/>
      <c r="BC12" s="15"/>
      <c r="BD12" s="15"/>
      <c r="BE12" s="15"/>
      <c r="BF12" s="15"/>
      <c r="BG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</row>
    <row r="13" spans="2:72" ht="12.75">
      <c r="B13" s="46">
        <v>8</v>
      </c>
      <c r="C13" s="39" t="s">
        <v>21</v>
      </c>
      <c r="D13" s="330">
        <v>36</v>
      </c>
      <c r="E13" s="331">
        <v>36</v>
      </c>
      <c r="F13" s="330">
        <v>221</v>
      </c>
      <c r="G13" s="331">
        <v>221</v>
      </c>
      <c r="H13" s="469">
        <v>0</v>
      </c>
      <c r="I13" s="15"/>
      <c r="J13" s="15"/>
      <c r="K13" s="15"/>
      <c r="L13" s="46">
        <v>8</v>
      </c>
      <c r="M13" s="39" t="s">
        <v>21</v>
      </c>
      <c r="N13" s="335">
        <v>22</v>
      </c>
      <c r="O13" s="336">
        <v>22</v>
      </c>
      <c r="P13" s="335">
        <v>130</v>
      </c>
      <c r="Q13" s="336">
        <v>78</v>
      </c>
      <c r="R13" s="468">
        <v>0</v>
      </c>
      <c r="S13" s="15"/>
      <c r="T13" s="15"/>
      <c r="U13" s="46">
        <v>8</v>
      </c>
      <c r="V13" s="39" t="s">
        <v>21</v>
      </c>
      <c r="W13" s="335">
        <v>58</v>
      </c>
      <c r="X13" s="336">
        <v>58</v>
      </c>
      <c r="Y13" s="335">
        <v>351</v>
      </c>
      <c r="Z13" s="336">
        <v>299</v>
      </c>
      <c r="AA13" s="468">
        <v>0</v>
      </c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S13" s="15"/>
      <c r="AT13" s="15"/>
      <c r="AU13" s="15"/>
      <c r="AV13" s="15"/>
      <c r="AW13" s="15"/>
      <c r="AX13" s="15"/>
      <c r="AY13" s="15"/>
      <c r="BA13" s="15"/>
      <c r="BB13" s="15"/>
      <c r="BC13" s="15"/>
      <c r="BD13" s="15"/>
      <c r="BE13" s="15"/>
      <c r="BF13" s="15"/>
      <c r="BG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</row>
    <row r="14" spans="2:72" ht="12.75">
      <c r="B14" s="46">
        <v>9</v>
      </c>
      <c r="C14" s="39" t="s">
        <v>22</v>
      </c>
      <c r="D14" s="330">
        <v>5</v>
      </c>
      <c r="E14" s="331">
        <v>4</v>
      </c>
      <c r="F14" s="330">
        <v>35</v>
      </c>
      <c r="G14" s="331">
        <v>29</v>
      </c>
      <c r="H14" s="469">
        <v>6</v>
      </c>
      <c r="I14" s="15"/>
      <c r="J14" s="15"/>
      <c r="K14" s="15"/>
      <c r="L14" s="46">
        <v>9</v>
      </c>
      <c r="M14" s="39" t="s">
        <v>22</v>
      </c>
      <c r="N14" s="335">
        <v>8</v>
      </c>
      <c r="O14" s="336">
        <v>8</v>
      </c>
      <c r="P14" s="335">
        <v>51</v>
      </c>
      <c r="Q14" s="336">
        <v>48</v>
      </c>
      <c r="R14" s="468">
        <v>2</v>
      </c>
      <c r="S14" s="15"/>
      <c r="T14" s="15"/>
      <c r="U14" s="46">
        <v>9</v>
      </c>
      <c r="V14" s="39" t="s">
        <v>22</v>
      </c>
      <c r="W14" s="335">
        <v>13</v>
      </c>
      <c r="X14" s="336">
        <v>12</v>
      </c>
      <c r="Y14" s="335">
        <v>86</v>
      </c>
      <c r="Z14" s="336">
        <v>77</v>
      </c>
      <c r="AA14" s="468">
        <v>8</v>
      </c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S14" s="15"/>
      <c r="AT14" s="15"/>
      <c r="AU14" s="15"/>
      <c r="AV14" s="15"/>
      <c r="AW14" s="15"/>
      <c r="AX14" s="15"/>
      <c r="AY14" s="15"/>
      <c r="BA14" s="15"/>
      <c r="BB14" s="15"/>
      <c r="BC14" s="15"/>
      <c r="BD14" s="15"/>
      <c r="BE14" s="15"/>
      <c r="BF14" s="15"/>
      <c r="BG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</row>
    <row r="15" spans="2:72" ht="12.75">
      <c r="B15" s="46">
        <v>10</v>
      </c>
      <c r="C15" s="39" t="s">
        <v>45</v>
      </c>
      <c r="D15" s="330">
        <v>4</v>
      </c>
      <c r="E15" s="331">
        <v>3</v>
      </c>
      <c r="F15" s="330">
        <v>27</v>
      </c>
      <c r="G15" s="331">
        <v>18</v>
      </c>
      <c r="H15" s="469">
        <v>9</v>
      </c>
      <c r="I15" s="15"/>
      <c r="J15" s="15"/>
      <c r="K15" s="15"/>
      <c r="L15" s="46">
        <v>10</v>
      </c>
      <c r="M15" s="39" t="s">
        <v>45</v>
      </c>
      <c r="N15" s="335">
        <v>5</v>
      </c>
      <c r="O15" s="336">
        <v>3</v>
      </c>
      <c r="P15" s="335">
        <v>36</v>
      </c>
      <c r="Q15" s="336">
        <v>52</v>
      </c>
      <c r="R15" s="468">
        <v>18</v>
      </c>
      <c r="S15" s="15"/>
      <c r="T15" s="15"/>
      <c r="U15" s="46">
        <v>10</v>
      </c>
      <c r="V15" s="39" t="s">
        <v>45</v>
      </c>
      <c r="W15" s="335">
        <v>9</v>
      </c>
      <c r="X15" s="336">
        <v>6</v>
      </c>
      <c r="Y15" s="335">
        <v>63</v>
      </c>
      <c r="Z15" s="336">
        <v>70</v>
      </c>
      <c r="AA15" s="468">
        <v>27</v>
      </c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S15" s="15"/>
      <c r="AT15" s="15"/>
      <c r="AU15" s="15"/>
      <c r="AV15" s="15"/>
      <c r="AW15" s="15"/>
      <c r="AX15" s="15"/>
      <c r="AY15" s="15"/>
      <c r="BA15" s="15"/>
      <c r="BB15" s="15"/>
      <c r="BC15" s="15"/>
      <c r="BD15" s="15"/>
      <c r="BE15" s="15"/>
      <c r="BF15" s="15"/>
      <c r="BG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</row>
    <row r="16" spans="2:72" ht="12.75">
      <c r="B16" s="46">
        <v>11</v>
      </c>
      <c r="C16" s="39" t="s">
        <v>24</v>
      </c>
      <c r="D16" s="330">
        <v>0</v>
      </c>
      <c r="E16" s="331">
        <v>0</v>
      </c>
      <c r="F16" s="330">
        <v>4</v>
      </c>
      <c r="G16" s="331">
        <v>4</v>
      </c>
      <c r="H16" s="469">
        <v>0</v>
      </c>
      <c r="I16" s="15"/>
      <c r="J16" s="15"/>
      <c r="K16" s="15"/>
      <c r="L16" s="46">
        <v>11</v>
      </c>
      <c r="M16" s="39" t="s">
        <v>24</v>
      </c>
      <c r="N16" s="335">
        <v>10</v>
      </c>
      <c r="O16" s="336">
        <v>7</v>
      </c>
      <c r="P16" s="335">
        <v>59</v>
      </c>
      <c r="Q16" s="336">
        <v>31</v>
      </c>
      <c r="R16" s="468">
        <v>23</v>
      </c>
      <c r="S16" s="15"/>
      <c r="T16" s="15"/>
      <c r="U16" s="46">
        <v>11</v>
      </c>
      <c r="V16" s="39" t="s">
        <v>24</v>
      </c>
      <c r="W16" s="335">
        <v>10</v>
      </c>
      <c r="X16" s="336">
        <v>7</v>
      </c>
      <c r="Y16" s="335">
        <v>63</v>
      </c>
      <c r="Z16" s="336">
        <v>35</v>
      </c>
      <c r="AA16" s="468">
        <v>23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S16" s="15"/>
      <c r="AT16" s="15"/>
      <c r="AU16" s="15"/>
      <c r="AV16" s="15"/>
      <c r="AW16" s="15"/>
      <c r="AX16" s="15"/>
      <c r="AY16" s="15"/>
      <c r="BA16" s="15"/>
      <c r="BB16" s="15"/>
      <c r="BC16" s="15"/>
      <c r="BD16" s="15"/>
      <c r="BE16" s="15"/>
      <c r="BF16" s="15"/>
      <c r="BG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</row>
    <row r="17" spans="2:72" ht="12.75">
      <c r="B17" s="46">
        <v>12</v>
      </c>
      <c r="C17" s="39" t="s">
        <v>25</v>
      </c>
      <c r="D17" s="330">
        <v>7</v>
      </c>
      <c r="E17" s="331">
        <v>7</v>
      </c>
      <c r="F17" s="330">
        <v>44</v>
      </c>
      <c r="G17" s="331">
        <v>42</v>
      </c>
      <c r="H17" s="469">
        <v>2</v>
      </c>
      <c r="I17" s="15"/>
      <c r="J17" s="15"/>
      <c r="K17" s="15"/>
      <c r="L17" s="46">
        <v>12</v>
      </c>
      <c r="M17" s="39" t="s">
        <v>25</v>
      </c>
      <c r="N17" s="335">
        <v>3</v>
      </c>
      <c r="O17" s="336">
        <v>3</v>
      </c>
      <c r="P17" s="335">
        <v>16</v>
      </c>
      <c r="Q17" s="336">
        <v>27</v>
      </c>
      <c r="R17" s="468">
        <v>2</v>
      </c>
      <c r="S17" s="15"/>
      <c r="T17" s="15"/>
      <c r="U17" s="46">
        <v>12</v>
      </c>
      <c r="V17" s="39" t="s">
        <v>25</v>
      </c>
      <c r="W17" s="335">
        <v>10</v>
      </c>
      <c r="X17" s="336">
        <v>10</v>
      </c>
      <c r="Y17" s="335">
        <v>60</v>
      </c>
      <c r="Z17" s="336">
        <v>69</v>
      </c>
      <c r="AA17" s="468">
        <v>4</v>
      </c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S17" s="15"/>
      <c r="AT17" s="15"/>
      <c r="AU17" s="15"/>
      <c r="AV17" s="15"/>
      <c r="AW17" s="15"/>
      <c r="AX17" s="15"/>
      <c r="AY17" s="15"/>
      <c r="BA17" s="15"/>
      <c r="BB17" s="15"/>
      <c r="BC17" s="15"/>
      <c r="BD17" s="15"/>
      <c r="BE17" s="15"/>
      <c r="BF17" s="15"/>
      <c r="BG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</row>
    <row r="18" spans="2:72" ht="12.75">
      <c r="B18" s="46">
        <v>13</v>
      </c>
      <c r="C18" s="39" t="s">
        <v>46</v>
      </c>
      <c r="D18" s="330">
        <v>1</v>
      </c>
      <c r="E18" s="331">
        <v>1</v>
      </c>
      <c r="F18" s="330">
        <v>9</v>
      </c>
      <c r="G18" s="331">
        <v>9</v>
      </c>
      <c r="H18" s="469">
        <v>0</v>
      </c>
      <c r="I18" s="15"/>
      <c r="J18" s="15"/>
      <c r="K18" s="15"/>
      <c r="L18" s="46">
        <v>13</v>
      </c>
      <c r="M18" s="39" t="s">
        <v>46</v>
      </c>
      <c r="N18" s="335">
        <v>4</v>
      </c>
      <c r="O18" s="336">
        <v>4</v>
      </c>
      <c r="P18" s="335">
        <v>24</v>
      </c>
      <c r="Q18" s="336">
        <v>36</v>
      </c>
      <c r="R18" s="468">
        <v>0</v>
      </c>
      <c r="S18" s="15"/>
      <c r="T18" s="15"/>
      <c r="U18" s="46">
        <v>13</v>
      </c>
      <c r="V18" s="39" t="s">
        <v>46</v>
      </c>
      <c r="W18" s="335">
        <v>5</v>
      </c>
      <c r="X18" s="336">
        <v>5</v>
      </c>
      <c r="Y18" s="335">
        <v>33</v>
      </c>
      <c r="Z18" s="336">
        <v>45</v>
      </c>
      <c r="AA18" s="468">
        <v>0</v>
      </c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S18" s="15"/>
      <c r="AT18" s="15"/>
      <c r="AU18" s="15"/>
      <c r="AV18" s="15"/>
      <c r="AW18" s="15"/>
      <c r="AX18" s="15"/>
      <c r="AY18" s="15"/>
      <c r="BA18" s="15"/>
      <c r="BB18" s="15"/>
      <c r="BC18" s="15"/>
      <c r="BD18" s="15"/>
      <c r="BE18" s="15"/>
      <c r="BF18" s="15"/>
      <c r="BG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</row>
    <row r="19" spans="2:72" ht="12.75">
      <c r="B19" s="46">
        <v>14</v>
      </c>
      <c r="C19" s="39" t="s">
        <v>47</v>
      </c>
      <c r="D19" s="330">
        <v>1</v>
      </c>
      <c r="E19" s="331">
        <v>1</v>
      </c>
      <c r="F19" s="330">
        <v>6</v>
      </c>
      <c r="G19" s="331">
        <v>6</v>
      </c>
      <c r="H19" s="469">
        <v>0</v>
      </c>
      <c r="I19" s="15"/>
      <c r="J19" s="15"/>
      <c r="K19" s="15"/>
      <c r="L19" s="46">
        <v>14</v>
      </c>
      <c r="M19" s="39" t="s">
        <v>47</v>
      </c>
      <c r="N19" s="335">
        <v>7</v>
      </c>
      <c r="O19" s="336">
        <v>6</v>
      </c>
      <c r="P19" s="335">
        <v>42</v>
      </c>
      <c r="Q19" s="336">
        <v>30</v>
      </c>
      <c r="R19" s="468">
        <v>6</v>
      </c>
      <c r="S19" s="15"/>
      <c r="T19" s="15"/>
      <c r="U19" s="46">
        <v>14</v>
      </c>
      <c r="V19" s="39" t="s">
        <v>47</v>
      </c>
      <c r="W19" s="335">
        <v>8</v>
      </c>
      <c r="X19" s="336">
        <v>7</v>
      </c>
      <c r="Y19" s="335">
        <v>48</v>
      </c>
      <c r="Z19" s="336">
        <v>36</v>
      </c>
      <c r="AA19" s="468">
        <v>6</v>
      </c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S19" s="15"/>
      <c r="AT19" s="15"/>
      <c r="AU19" s="15"/>
      <c r="AV19" s="15"/>
      <c r="AW19" s="15"/>
      <c r="AX19" s="15"/>
      <c r="AY19" s="15"/>
      <c r="BA19" s="15"/>
      <c r="BB19" s="15"/>
      <c r="BC19" s="15"/>
      <c r="BD19" s="15"/>
      <c r="BE19" s="15"/>
      <c r="BF19" s="15"/>
      <c r="BG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</row>
    <row r="20" spans="2:72" ht="12.75">
      <c r="B20" s="46">
        <v>15</v>
      </c>
      <c r="C20" s="39" t="s">
        <v>48</v>
      </c>
      <c r="D20" s="330">
        <v>2</v>
      </c>
      <c r="E20" s="331">
        <v>0</v>
      </c>
      <c r="F20" s="330">
        <v>17</v>
      </c>
      <c r="G20" s="331">
        <v>4</v>
      </c>
      <c r="H20" s="469">
        <v>13</v>
      </c>
      <c r="I20" s="15"/>
      <c r="J20" s="15"/>
      <c r="K20" s="15"/>
      <c r="L20" s="46">
        <v>15</v>
      </c>
      <c r="M20" s="39" t="s">
        <v>48</v>
      </c>
      <c r="N20" s="335">
        <v>1</v>
      </c>
      <c r="O20" s="336">
        <v>1</v>
      </c>
      <c r="P20" s="335">
        <v>7</v>
      </c>
      <c r="Q20" s="336">
        <v>6</v>
      </c>
      <c r="R20" s="468">
        <v>2</v>
      </c>
      <c r="S20" s="15"/>
      <c r="T20" s="15"/>
      <c r="U20" s="46">
        <v>15</v>
      </c>
      <c r="V20" s="39" t="s">
        <v>48</v>
      </c>
      <c r="W20" s="335">
        <v>3</v>
      </c>
      <c r="X20" s="336">
        <v>1</v>
      </c>
      <c r="Y20" s="335">
        <v>24</v>
      </c>
      <c r="Z20" s="336">
        <v>10</v>
      </c>
      <c r="AA20" s="468">
        <v>15</v>
      </c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S20" s="15"/>
      <c r="AT20" s="15"/>
      <c r="AU20" s="15"/>
      <c r="AV20" s="15"/>
      <c r="AW20" s="15"/>
      <c r="AX20" s="15"/>
      <c r="AY20" s="15"/>
      <c r="BA20" s="15"/>
      <c r="BB20" s="15"/>
      <c r="BC20" s="15"/>
      <c r="BD20" s="15"/>
      <c r="BE20" s="15"/>
      <c r="BF20" s="15"/>
      <c r="BG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</row>
    <row r="21" spans="2:72" ht="12.75">
      <c r="B21" s="46">
        <v>16</v>
      </c>
      <c r="C21" s="39" t="s">
        <v>49</v>
      </c>
      <c r="D21" s="330">
        <v>1</v>
      </c>
      <c r="E21" s="331">
        <v>0</v>
      </c>
      <c r="F21" s="330">
        <v>7</v>
      </c>
      <c r="G21" s="331">
        <v>0</v>
      </c>
      <c r="H21" s="469">
        <v>7</v>
      </c>
      <c r="I21" s="15"/>
      <c r="J21" s="15"/>
      <c r="K21" s="15"/>
      <c r="L21" s="46">
        <v>16</v>
      </c>
      <c r="M21" s="39" t="s">
        <v>49</v>
      </c>
      <c r="N21" s="335">
        <v>3</v>
      </c>
      <c r="O21" s="336">
        <v>2</v>
      </c>
      <c r="P21" s="335">
        <v>19</v>
      </c>
      <c r="Q21" s="336">
        <v>22</v>
      </c>
      <c r="R21" s="468">
        <v>9</v>
      </c>
      <c r="S21" s="15"/>
      <c r="T21" s="15"/>
      <c r="U21" s="46">
        <v>16</v>
      </c>
      <c r="V21" s="39" t="s">
        <v>49</v>
      </c>
      <c r="W21" s="335">
        <v>4</v>
      </c>
      <c r="X21" s="336">
        <v>2</v>
      </c>
      <c r="Y21" s="335">
        <v>26</v>
      </c>
      <c r="Z21" s="336">
        <v>22</v>
      </c>
      <c r="AA21" s="468">
        <v>16</v>
      </c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S21" s="15"/>
      <c r="AT21" s="15"/>
      <c r="AU21" s="15"/>
      <c r="AV21" s="15"/>
      <c r="AW21" s="15"/>
      <c r="AX21" s="15"/>
      <c r="AY21" s="15"/>
      <c r="BA21" s="15"/>
      <c r="BB21" s="15"/>
      <c r="BC21" s="15"/>
      <c r="BD21" s="15"/>
      <c r="BE21" s="15"/>
      <c r="BF21" s="15"/>
      <c r="BG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</row>
    <row r="22" spans="2:72" ht="12.75">
      <c r="B22" s="46">
        <v>17</v>
      </c>
      <c r="C22" s="39" t="s">
        <v>26</v>
      </c>
      <c r="D22" s="330">
        <v>2</v>
      </c>
      <c r="E22" s="331">
        <v>0</v>
      </c>
      <c r="F22" s="330">
        <v>16</v>
      </c>
      <c r="G22" s="331">
        <v>0</v>
      </c>
      <c r="H22" s="469">
        <v>16</v>
      </c>
      <c r="I22" s="15"/>
      <c r="J22" s="15"/>
      <c r="K22" s="15"/>
      <c r="L22" s="46">
        <v>17</v>
      </c>
      <c r="M22" s="39" t="s">
        <v>26</v>
      </c>
      <c r="N22" s="335">
        <v>6</v>
      </c>
      <c r="O22" s="336">
        <v>4</v>
      </c>
      <c r="P22" s="335">
        <v>63</v>
      </c>
      <c r="Q22" s="336">
        <v>26</v>
      </c>
      <c r="R22" s="468">
        <v>38</v>
      </c>
      <c r="S22" s="15"/>
      <c r="T22" s="15"/>
      <c r="U22" s="46">
        <v>17</v>
      </c>
      <c r="V22" s="39" t="s">
        <v>26</v>
      </c>
      <c r="W22" s="335">
        <v>8</v>
      </c>
      <c r="X22" s="336">
        <v>4</v>
      </c>
      <c r="Y22" s="335">
        <v>79</v>
      </c>
      <c r="Z22" s="336">
        <v>26</v>
      </c>
      <c r="AA22" s="468">
        <v>54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S22" s="15"/>
      <c r="AT22" s="15"/>
      <c r="AU22" s="15"/>
      <c r="AV22" s="15"/>
      <c r="AW22" s="15"/>
      <c r="AX22" s="15"/>
      <c r="AY22" s="15"/>
      <c r="BA22" s="15"/>
      <c r="BB22" s="15"/>
      <c r="BC22" s="15"/>
      <c r="BD22" s="15"/>
      <c r="BE22" s="15"/>
      <c r="BF22" s="15"/>
      <c r="BG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2:72" ht="12.75">
      <c r="B23" s="46">
        <v>18</v>
      </c>
      <c r="C23" s="39" t="s">
        <v>27</v>
      </c>
      <c r="D23" s="330">
        <v>12</v>
      </c>
      <c r="E23" s="331">
        <v>12</v>
      </c>
      <c r="F23" s="330">
        <v>76</v>
      </c>
      <c r="G23" s="331">
        <v>72</v>
      </c>
      <c r="H23" s="469">
        <v>4</v>
      </c>
      <c r="I23" s="15"/>
      <c r="J23" s="15"/>
      <c r="K23" s="15"/>
      <c r="L23" s="46">
        <v>18</v>
      </c>
      <c r="M23" s="39" t="s">
        <v>27</v>
      </c>
      <c r="N23" s="335">
        <v>12</v>
      </c>
      <c r="O23" s="336">
        <v>10</v>
      </c>
      <c r="P23" s="335">
        <v>85</v>
      </c>
      <c r="Q23" s="336">
        <v>50</v>
      </c>
      <c r="R23" s="468">
        <v>24</v>
      </c>
      <c r="S23" s="15"/>
      <c r="T23" s="15"/>
      <c r="U23" s="46">
        <v>18</v>
      </c>
      <c r="V23" s="39" t="s">
        <v>27</v>
      </c>
      <c r="W23" s="335">
        <v>24</v>
      </c>
      <c r="X23" s="336">
        <v>22</v>
      </c>
      <c r="Y23" s="335">
        <v>161</v>
      </c>
      <c r="Z23" s="336">
        <v>122</v>
      </c>
      <c r="AA23" s="468">
        <v>28</v>
      </c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S23" s="15"/>
      <c r="AT23" s="15"/>
      <c r="AU23" s="15"/>
      <c r="AV23" s="15"/>
      <c r="AW23" s="15"/>
      <c r="AX23" s="15"/>
      <c r="AY23" s="15"/>
      <c r="BA23" s="15"/>
      <c r="BB23" s="15"/>
      <c r="BC23" s="15"/>
      <c r="BD23" s="15"/>
      <c r="BE23" s="15"/>
      <c r="BF23" s="15"/>
      <c r="BG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2:72" ht="12.75">
      <c r="B24" s="46">
        <v>19</v>
      </c>
      <c r="C24" s="39" t="s">
        <v>28</v>
      </c>
      <c r="D24" s="330">
        <v>38</v>
      </c>
      <c r="E24" s="331">
        <v>36</v>
      </c>
      <c r="F24" s="330">
        <v>232</v>
      </c>
      <c r="G24" s="331">
        <v>220</v>
      </c>
      <c r="H24" s="469">
        <v>12</v>
      </c>
      <c r="I24" s="15"/>
      <c r="J24" s="15"/>
      <c r="K24" s="15"/>
      <c r="L24" s="46">
        <v>19</v>
      </c>
      <c r="M24" s="39" t="s">
        <v>28</v>
      </c>
      <c r="N24" s="335">
        <v>2</v>
      </c>
      <c r="O24" s="336">
        <v>2</v>
      </c>
      <c r="P24" s="335">
        <v>15</v>
      </c>
      <c r="Q24" s="336">
        <v>15</v>
      </c>
      <c r="R24" s="468">
        <v>0</v>
      </c>
      <c r="S24" s="15"/>
      <c r="T24" s="15"/>
      <c r="U24" s="46">
        <v>19</v>
      </c>
      <c r="V24" s="39" t="s">
        <v>28</v>
      </c>
      <c r="W24" s="335">
        <v>40</v>
      </c>
      <c r="X24" s="336">
        <v>38</v>
      </c>
      <c r="Y24" s="335">
        <v>247</v>
      </c>
      <c r="Z24" s="336">
        <v>235</v>
      </c>
      <c r="AA24" s="468">
        <v>12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S24" s="15"/>
      <c r="AT24" s="15"/>
      <c r="AU24" s="15"/>
      <c r="AV24" s="15"/>
      <c r="AW24" s="15"/>
      <c r="AX24" s="15"/>
      <c r="AY24" s="15"/>
      <c r="BA24" s="15"/>
      <c r="BB24" s="15"/>
      <c r="BC24" s="15"/>
      <c r="BD24" s="15"/>
      <c r="BE24" s="15"/>
      <c r="BF24" s="15"/>
      <c r="BG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2:72" ht="12.75">
      <c r="B25" s="46">
        <v>20</v>
      </c>
      <c r="C25" s="39" t="s">
        <v>50</v>
      </c>
      <c r="D25" s="330">
        <v>0</v>
      </c>
      <c r="E25" s="331">
        <v>0</v>
      </c>
      <c r="F25" s="330">
        <v>1</v>
      </c>
      <c r="G25" s="331">
        <v>1</v>
      </c>
      <c r="H25" s="469">
        <v>0</v>
      </c>
      <c r="I25" s="15"/>
      <c r="J25" s="15"/>
      <c r="K25" s="15"/>
      <c r="L25" s="46">
        <v>20</v>
      </c>
      <c r="M25" s="39" t="s">
        <v>50</v>
      </c>
      <c r="N25" s="335">
        <v>1</v>
      </c>
      <c r="O25" s="336">
        <v>1</v>
      </c>
      <c r="P25" s="335">
        <v>6</v>
      </c>
      <c r="Q25" s="336">
        <v>18</v>
      </c>
      <c r="R25" s="468">
        <v>0</v>
      </c>
      <c r="S25" s="15"/>
      <c r="T25" s="15"/>
      <c r="U25" s="46">
        <v>20</v>
      </c>
      <c r="V25" s="39" t="s">
        <v>50</v>
      </c>
      <c r="W25" s="335">
        <v>1</v>
      </c>
      <c r="X25" s="336">
        <v>1</v>
      </c>
      <c r="Y25" s="335">
        <v>7</v>
      </c>
      <c r="Z25" s="336">
        <v>19</v>
      </c>
      <c r="AA25" s="468">
        <v>0</v>
      </c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S25" s="15"/>
      <c r="AT25" s="15"/>
      <c r="AU25" s="15"/>
      <c r="AV25" s="15"/>
      <c r="AW25" s="15"/>
      <c r="AX25" s="15"/>
      <c r="AY25" s="15"/>
      <c r="BA25" s="15"/>
      <c r="BB25" s="15"/>
      <c r="BC25" s="15"/>
      <c r="BD25" s="15"/>
      <c r="BE25" s="15"/>
      <c r="BF25" s="15"/>
      <c r="BG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2:72" ht="12.75">
      <c r="B26" s="46">
        <v>21</v>
      </c>
      <c r="C26" s="39" t="s">
        <v>29</v>
      </c>
      <c r="D26" s="330">
        <v>1</v>
      </c>
      <c r="E26" s="331">
        <v>1</v>
      </c>
      <c r="F26" s="330">
        <v>6</v>
      </c>
      <c r="G26" s="331">
        <v>6</v>
      </c>
      <c r="H26" s="469">
        <v>0</v>
      </c>
      <c r="I26" s="15"/>
      <c r="J26" s="15"/>
      <c r="K26" s="15"/>
      <c r="L26" s="46">
        <v>21</v>
      </c>
      <c r="M26" s="39" t="s">
        <v>29</v>
      </c>
      <c r="N26" s="335">
        <v>2</v>
      </c>
      <c r="O26" s="336">
        <v>0</v>
      </c>
      <c r="P26" s="335">
        <v>12</v>
      </c>
      <c r="Q26" s="336">
        <v>0</v>
      </c>
      <c r="R26" s="468">
        <v>12</v>
      </c>
      <c r="S26" s="15"/>
      <c r="T26" s="15"/>
      <c r="U26" s="46">
        <v>21</v>
      </c>
      <c r="V26" s="39" t="s">
        <v>29</v>
      </c>
      <c r="W26" s="335">
        <v>3</v>
      </c>
      <c r="X26" s="336">
        <v>1</v>
      </c>
      <c r="Y26" s="335">
        <v>18</v>
      </c>
      <c r="Z26" s="336">
        <v>6</v>
      </c>
      <c r="AA26" s="468">
        <v>12</v>
      </c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S26" s="15"/>
      <c r="AT26" s="15"/>
      <c r="AU26" s="15"/>
      <c r="AV26" s="15"/>
      <c r="AW26" s="15"/>
      <c r="AX26" s="15"/>
      <c r="AY26" s="15"/>
      <c r="BA26" s="15"/>
      <c r="BB26" s="15"/>
      <c r="BC26" s="15"/>
      <c r="BD26" s="15"/>
      <c r="BE26" s="15"/>
      <c r="BF26" s="15"/>
      <c r="BG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2:72" ht="12.75">
      <c r="B27" s="46">
        <v>22</v>
      </c>
      <c r="C27" s="39" t="s">
        <v>30</v>
      </c>
      <c r="D27" s="330">
        <v>6</v>
      </c>
      <c r="E27" s="331">
        <v>3</v>
      </c>
      <c r="F27" s="330">
        <v>38</v>
      </c>
      <c r="G27" s="331">
        <v>12</v>
      </c>
      <c r="H27" s="469">
        <v>26</v>
      </c>
      <c r="I27" s="15"/>
      <c r="J27" s="15"/>
      <c r="K27" s="15"/>
      <c r="L27" s="46">
        <v>22</v>
      </c>
      <c r="M27" s="39" t="s">
        <v>30</v>
      </c>
      <c r="N27" s="335">
        <v>9</v>
      </c>
      <c r="O27" s="336">
        <v>7</v>
      </c>
      <c r="P27" s="335">
        <v>60</v>
      </c>
      <c r="Q27" s="336">
        <v>18</v>
      </c>
      <c r="R27" s="468">
        <v>15</v>
      </c>
      <c r="S27" s="15"/>
      <c r="T27" s="15"/>
      <c r="U27" s="46">
        <v>22</v>
      </c>
      <c r="V27" s="39" t="s">
        <v>30</v>
      </c>
      <c r="W27" s="335">
        <v>15</v>
      </c>
      <c r="X27" s="336">
        <v>10</v>
      </c>
      <c r="Y27" s="335">
        <v>98</v>
      </c>
      <c r="Z27" s="336">
        <v>30</v>
      </c>
      <c r="AA27" s="468">
        <v>41</v>
      </c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S27" s="15"/>
      <c r="AT27" s="15"/>
      <c r="AU27" s="15"/>
      <c r="AV27" s="15"/>
      <c r="AW27" s="15"/>
      <c r="AX27" s="15"/>
      <c r="AY27" s="15"/>
      <c r="BA27" s="15"/>
      <c r="BB27" s="15"/>
      <c r="BC27" s="15"/>
      <c r="BD27" s="15"/>
      <c r="BE27" s="15"/>
      <c r="BF27" s="15"/>
      <c r="BG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2:72" ht="12.75">
      <c r="B28" s="46">
        <v>23</v>
      </c>
      <c r="C28" s="39" t="s">
        <v>31</v>
      </c>
      <c r="D28" s="330">
        <v>1</v>
      </c>
      <c r="E28" s="331">
        <v>0</v>
      </c>
      <c r="F28" s="330">
        <v>8</v>
      </c>
      <c r="G28" s="331">
        <v>0</v>
      </c>
      <c r="H28" s="469">
        <v>8</v>
      </c>
      <c r="I28" s="15"/>
      <c r="J28" s="15"/>
      <c r="K28" s="15"/>
      <c r="L28" s="46">
        <v>23</v>
      </c>
      <c r="M28" s="39" t="s">
        <v>31</v>
      </c>
      <c r="N28" s="335">
        <v>6</v>
      </c>
      <c r="O28" s="336">
        <v>6</v>
      </c>
      <c r="P28" s="335">
        <v>38</v>
      </c>
      <c r="Q28" s="336">
        <v>25</v>
      </c>
      <c r="R28" s="468">
        <v>2</v>
      </c>
      <c r="S28" s="15"/>
      <c r="T28" s="15"/>
      <c r="U28" s="46">
        <v>23</v>
      </c>
      <c r="V28" s="39" t="s">
        <v>31</v>
      </c>
      <c r="W28" s="335">
        <v>7</v>
      </c>
      <c r="X28" s="336">
        <v>6</v>
      </c>
      <c r="Y28" s="335">
        <v>46</v>
      </c>
      <c r="Z28" s="336">
        <v>25</v>
      </c>
      <c r="AA28" s="468">
        <v>10</v>
      </c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S28" s="15"/>
      <c r="AT28" s="15"/>
      <c r="AU28" s="15"/>
      <c r="AV28" s="15"/>
      <c r="AW28" s="15"/>
      <c r="AX28" s="15"/>
      <c r="AY28" s="15"/>
      <c r="BA28" s="15"/>
      <c r="BB28" s="15"/>
      <c r="BC28" s="15"/>
      <c r="BD28" s="15"/>
      <c r="BE28" s="15"/>
      <c r="BF28" s="15"/>
      <c r="BG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</row>
    <row r="29" spans="2:72" ht="12.75">
      <c r="B29" s="46">
        <v>24</v>
      </c>
      <c r="C29" s="39" t="s">
        <v>32</v>
      </c>
      <c r="D29" s="330">
        <v>13</v>
      </c>
      <c r="E29" s="331">
        <v>13</v>
      </c>
      <c r="F29" s="330">
        <v>85</v>
      </c>
      <c r="G29" s="331">
        <v>83</v>
      </c>
      <c r="H29" s="469">
        <v>2</v>
      </c>
      <c r="I29" s="15"/>
      <c r="J29" s="15"/>
      <c r="K29" s="15"/>
      <c r="L29" s="46">
        <v>24</v>
      </c>
      <c r="M29" s="39" t="s">
        <v>32</v>
      </c>
      <c r="N29" s="335">
        <v>6</v>
      </c>
      <c r="O29" s="336">
        <v>6</v>
      </c>
      <c r="P29" s="335">
        <v>41</v>
      </c>
      <c r="Q29" s="336">
        <v>56</v>
      </c>
      <c r="R29" s="468">
        <v>0</v>
      </c>
      <c r="S29" s="15"/>
      <c r="T29" s="15"/>
      <c r="U29" s="46">
        <v>24</v>
      </c>
      <c r="V29" s="39" t="s">
        <v>32</v>
      </c>
      <c r="W29" s="335">
        <v>19</v>
      </c>
      <c r="X29" s="336">
        <v>19</v>
      </c>
      <c r="Y29" s="335">
        <v>126</v>
      </c>
      <c r="Z29" s="336">
        <v>139</v>
      </c>
      <c r="AA29" s="468">
        <v>2</v>
      </c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S29" s="15"/>
      <c r="AT29" s="15"/>
      <c r="AU29" s="15"/>
      <c r="AV29" s="15"/>
      <c r="AW29" s="15"/>
      <c r="AX29" s="15"/>
      <c r="AY29" s="15"/>
      <c r="BA29" s="15"/>
      <c r="BB29" s="15"/>
      <c r="BC29" s="15"/>
      <c r="BD29" s="15"/>
      <c r="BE29" s="15"/>
      <c r="BF29" s="15"/>
      <c r="BG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</row>
    <row r="30" spans="2:72" ht="13.5" thickBot="1">
      <c r="B30" s="84">
        <v>25</v>
      </c>
      <c r="C30" s="88" t="s">
        <v>33</v>
      </c>
      <c r="D30" s="332">
        <v>7</v>
      </c>
      <c r="E30" s="333">
        <v>3</v>
      </c>
      <c r="F30" s="332">
        <v>45</v>
      </c>
      <c r="G30" s="333">
        <v>18</v>
      </c>
      <c r="H30" s="470">
        <v>27</v>
      </c>
      <c r="I30" s="15"/>
      <c r="J30" s="15"/>
      <c r="K30" s="15"/>
      <c r="L30" s="84">
        <v>25</v>
      </c>
      <c r="M30" s="88" t="s">
        <v>33</v>
      </c>
      <c r="N30" s="335">
        <v>9</v>
      </c>
      <c r="O30" s="336">
        <v>7</v>
      </c>
      <c r="P30" s="335">
        <v>61</v>
      </c>
      <c r="Q30" s="336">
        <v>48</v>
      </c>
      <c r="R30" s="468">
        <v>18</v>
      </c>
      <c r="S30" s="15"/>
      <c r="T30" s="15"/>
      <c r="U30" s="84">
        <v>25</v>
      </c>
      <c r="V30" s="88" t="s">
        <v>33</v>
      </c>
      <c r="W30" s="335">
        <v>16</v>
      </c>
      <c r="X30" s="336">
        <v>10</v>
      </c>
      <c r="Y30" s="335">
        <v>106</v>
      </c>
      <c r="Z30" s="336">
        <v>66</v>
      </c>
      <c r="AA30" s="468">
        <v>45</v>
      </c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S30" s="15"/>
      <c r="AT30" s="15"/>
      <c r="AU30" s="15"/>
      <c r="AV30" s="15"/>
      <c r="AW30" s="15"/>
      <c r="AX30" s="15"/>
      <c r="AY30" s="15"/>
      <c r="BA30" s="15"/>
      <c r="BB30" s="15"/>
      <c r="BC30" s="15"/>
      <c r="BD30" s="15"/>
      <c r="BE30" s="15"/>
      <c r="BF30" s="15"/>
      <c r="BG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</row>
    <row r="31" spans="2:72" ht="13.5" thickBot="1">
      <c r="B31" s="109"/>
      <c r="C31" s="434"/>
      <c r="D31" s="440">
        <f>SUM(D6:D30)</f>
        <v>186</v>
      </c>
      <c r="E31" s="440">
        <f>SUM(E6:E30)</f>
        <v>166</v>
      </c>
      <c r="F31" s="440">
        <f>SUM(F6:F30)</f>
        <v>1191</v>
      </c>
      <c r="G31" s="440">
        <f>SUM(G6:G30)</f>
        <v>1034</v>
      </c>
      <c r="H31" s="440">
        <f>SUM(H6:H30)</f>
        <v>161</v>
      </c>
      <c r="I31" s="15"/>
      <c r="J31" s="15"/>
      <c r="K31" s="15"/>
      <c r="L31" s="109"/>
      <c r="M31" s="440"/>
      <c r="N31" s="440">
        <v>184</v>
      </c>
      <c r="O31" s="440">
        <v>163</v>
      </c>
      <c r="P31" s="440">
        <v>1181</v>
      </c>
      <c r="Q31" s="440">
        <v>981</v>
      </c>
      <c r="R31" s="440">
        <v>208</v>
      </c>
      <c r="S31" s="15"/>
      <c r="T31" s="15"/>
      <c r="U31" s="109"/>
      <c r="V31" s="434"/>
      <c r="W31" s="334">
        <v>378</v>
      </c>
      <c r="X31" s="334">
        <v>336</v>
      </c>
      <c r="Y31" s="334">
        <v>2421</v>
      </c>
      <c r="Z31" s="334">
        <v>2055</v>
      </c>
      <c r="AA31" s="334">
        <v>378</v>
      </c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S31" s="432"/>
      <c r="AT31" s="432"/>
      <c r="AU31" s="433"/>
      <c r="AV31" s="433"/>
      <c r="AW31" s="433"/>
      <c r="AX31" s="433"/>
      <c r="AY31" s="433"/>
      <c r="BA31" s="432"/>
      <c r="BB31" s="459"/>
      <c r="BC31" s="459"/>
      <c r="BD31" s="459"/>
      <c r="BE31" s="459"/>
      <c r="BF31" s="459"/>
      <c r="BG31" s="459"/>
      <c r="BI31" s="432"/>
      <c r="BJ31" s="432"/>
      <c r="BK31" s="432"/>
      <c r="BL31" s="432"/>
      <c r="BM31" s="432"/>
      <c r="BN31" s="432"/>
      <c r="BO31" s="432"/>
      <c r="BP31" s="15"/>
      <c r="BQ31" s="15"/>
      <c r="BR31" s="15"/>
      <c r="BS31" s="15"/>
      <c r="BT31" s="15"/>
    </row>
    <row r="32" spans="2:72" ht="24.75" customHeight="1">
      <c r="B32" s="432"/>
      <c r="L32" s="432"/>
      <c r="U32" s="432"/>
      <c r="AS32" s="432"/>
      <c r="AT32" s="432"/>
      <c r="AU32" s="433"/>
      <c r="AV32" s="433"/>
      <c r="AW32" s="433"/>
      <c r="AX32" s="433"/>
      <c r="AY32" s="433"/>
      <c r="BA32" s="432"/>
      <c r="BB32" s="459"/>
      <c r="BC32" s="459"/>
      <c r="BD32" s="459"/>
      <c r="BE32" s="459"/>
      <c r="BF32" s="459"/>
      <c r="BG32" s="459"/>
      <c r="BI32" s="432"/>
      <c r="BJ32" s="432"/>
      <c r="BK32" s="432"/>
      <c r="BL32" s="432"/>
      <c r="BM32" s="432"/>
      <c r="BN32" s="432"/>
      <c r="BO32" s="432"/>
      <c r="BP32" s="15"/>
      <c r="BQ32" s="15"/>
      <c r="BR32" s="15"/>
      <c r="BS32" s="15"/>
      <c r="BT32" s="15"/>
    </row>
    <row r="35" spans="2:37" ht="13.5" thickBot="1">
      <c r="B35" s="193"/>
      <c r="L35" s="15"/>
      <c r="S35" s="117"/>
      <c r="U35" s="15"/>
      <c r="AB35" s="15"/>
      <c r="AC35" s="15"/>
      <c r="AD35" s="15"/>
      <c r="AE35" s="15"/>
      <c r="AF35" s="15"/>
      <c r="AG35" s="15"/>
      <c r="AH35" s="15"/>
      <c r="AI35" s="15"/>
      <c r="AK35" s="15"/>
    </row>
    <row r="36" spans="2:37" ht="18.75" thickBot="1">
      <c r="B36" s="15"/>
      <c r="G36" s="144" t="s">
        <v>107</v>
      </c>
      <c r="L36" s="15"/>
      <c r="S36" s="112"/>
      <c r="U36" s="15"/>
      <c r="AB36" s="15"/>
      <c r="AC36" s="15"/>
      <c r="AD36" s="15"/>
      <c r="AE36" s="15"/>
      <c r="AF36" s="15"/>
      <c r="AG36" s="15"/>
      <c r="AH36" s="15"/>
      <c r="AI36" s="15"/>
      <c r="AK36" s="15"/>
    </row>
    <row r="37" ht="15.75">
      <c r="AQ37" s="179"/>
    </row>
    <row r="38" ht="12.75" customHeight="1">
      <c r="A38" s="179" t="s">
        <v>131</v>
      </c>
    </row>
    <row r="39" spans="3:22" ht="15.75">
      <c r="C39" s="241" t="s">
        <v>84</v>
      </c>
      <c r="D39" s="15"/>
      <c r="E39" s="15"/>
      <c r="F39" s="15"/>
      <c r="G39" s="15"/>
      <c r="H39" s="15"/>
      <c r="M39" s="179" t="s">
        <v>91</v>
      </c>
      <c r="N39" s="1" t="s">
        <v>170</v>
      </c>
      <c r="V39" s="179" t="s">
        <v>93</v>
      </c>
    </row>
    <row r="40" spans="2:8" ht="16.5" thickBot="1">
      <c r="B40" s="241"/>
      <c r="C40" s="15"/>
      <c r="D40" s="15"/>
      <c r="E40" s="15"/>
      <c r="F40" s="15"/>
      <c r="G40" s="15"/>
      <c r="H40" s="15"/>
    </row>
    <row r="41" spans="2:27" ht="13.5" thickBot="1">
      <c r="B41" s="182" t="s">
        <v>0</v>
      </c>
      <c r="C41" s="109" t="s">
        <v>34</v>
      </c>
      <c r="D41" s="36" t="s">
        <v>76</v>
      </c>
      <c r="E41" s="109" t="s">
        <v>62</v>
      </c>
      <c r="F41" s="36" t="s">
        <v>77</v>
      </c>
      <c r="G41" s="109" t="s">
        <v>62</v>
      </c>
      <c r="H41" s="109" t="s">
        <v>63</v>
      </c>
      <c r="L41" s="182" t="s">
        <v>0</v>
      </c>
      <c r="M41" s="109" t="s">
        <v>34</v>
      </c>
      <c r="N41" s="36" t="s">
        <v>76</v>
      </c>
      <c r="O41" s="109" t="s">
        <v>62</v>
      </c>
      <c r="P41" s="36" t="s">
        <v>77</v>
      </c>
      <c r="Q41" s="109" t="s">
        <v>62</v>
      </c>
      <c r="R41" s="107" t="s">
        <v>63</v>
      </c>
      <c r="S41" s="15"/>
      <c r="T41" s="15"/>
      <c r="U41" s="182" t="s">
        <v>0</v>
      </c>
      <c r="V41" s="109" t="s">
        <v>34</v>
      </c>
      <c r="W41" s="36" t="s">
        <v>76</v>
      </c>
      <c r="X41" s="109" t="s">
        <v>62</v>
      </c>
      <c r="Y41" s="36" t="s">
        <v>77</v>
      </c>
      <c r="Z41" s="109" t="s">
        <v>62</v>
      </c>
      <c r="AA41" s="107" t="s">
        <v>63</v>
      </c>
    </row>
    <row r="42" spans="2:27" ht="12.75">
      <c r="B42" s="66">
        <v>1</v>
      </c>
      <c r="C42" s="58" t="s">
        <v>16</v>
      </c>
      <c r="D42" s="335">
        <f aca="true" t="shared" si="0" ref="D42:D66">(D74+N74+W74+AM74)</f>
        <v>17</v>
      </c>
      <c r="E42" s="336">
        <f aca="true" t="shared" si="1" ref="E42:E66">(E74+O74+X74+AN74)</f>
        <v>16</v>
      </c>
      <c r="F42" s="335">
        <f aca="true" t="shared" si="2" ref="F42:F66">(F74+P74+Y74+AO74)</f>
        <v>108</v>
      </c>
      <c r="G42" s="336">
        <f aca="true" t="shared" si="3" ref="G42:G66">(G74+Q74+Z74+AP74)</f>
        <v>100</v>
      </c>
      <c r="H42" s="536">
        <f aca="true" t="shared" si="4" ref="H42:H66">(H74+R74+AA74+AQ74)</f>
        <v>8</v>
      </c>
      <c r="L42" s="66">
        <v>1</v>
      </c>
      <c r="M42" s="58" t="s">
        <v>16</v>
      </c>
      <c r="N42" s="335">
        <f aca="true" t="shared" si="5" ref="N42:N66">(D110+N110+W110+AM110+AV110)</f>
        <v>12</v>
      </c>
      <c r="O42" s="336">
        <f aca="true" t="shared" si="6" ref="O42:O66">(E110+O110+X110+AN110+AW110)</f>
        <v>10</v>
      </c>
      <c r="P42" s="335">
        <f aca="true" t="shared" si="7" ref="P42:P66">(F110+P110+Y110+AO110+AX110)</f>
        <v>70</v>
      </c>
      <c r="Q42" s="336">
        <f aca="true" t="shared" si="8" ref="Q42:Q66">(G110+Q110+Z110+AP110+AY110)</f>
        <v>60</v>
      </c>
      <c r="R42" s="468">
        <f aca="true" t="shared" si="9" ref="R42:R66">(H110+R110+AA110+AQ110+AZ110)</f>
        <v>10</v>
      </c>
      <c r="S42" s="15"/>
      <c r="T42" s="15"/>
      <c r="U42" s="66">
        <v>1</v>
      </c>
      <c r="V42" s="58" t="s">
        <v>16</v>
      </c>
      <c r="W42" s="335">
        <f aca="true" t="shared" si="10" ref="W42:W67">(D42+N42)</f>
        <v>29</v>
      </c>
      <c r="X42" s="336">
        <f aca="true" t="shared" si="11" ref="X42:X67">(E42+O42)</f>
        <v>26</v>
      </c>
      <c r="Y42" s="335">
        <f aca="true" t="shared" si="12" ref="Y42:Y67">(F42+P42)</f>
        <v>178</v>
      </c>
      <c r="Z42" s="336">
        <f aca="true" t="shared" si="13" ref="Z42:Z67">(G42+Q42)</f>
        <v>160</v>
      </c>
      <c r="AA42" s="468">
        <f aca="true" t="shared" si="14" ref="AA42:AA67">(H42+R42)</f>
        <v>18</v>
      </c>
    </row>
    <row r="43" spans="2:27" ht="12.75">
      <c r="B43" s="46">
        <v>2</v>
      </c>
      <c r="C43" s="39" t="s">
        <v>42</v>
      </c>
      <c r="D43" s="335">
        <f t="shared" si="0"/>
        <v>3</v>
      </c>
      <c r="E43" s="336">
        <f t="shared" si="1"/>
        <v>2</v>
      </c>
      <c r="F43" s="335">
        <f t="shared" si="2"/>
        <v>28</v>
      </c>
      <c r="G43" s="336">
        <f t="shared" si="3"/>
        <v>17</v>
      </c>
      <c r="H43" s="536">
        <f t="shared" si="4"/>
        <v>11</v>
      </c>
      <c r="L43" s="46">
        <v>2</v>
      </c>
      <c r="M43" s="39" t="s">
        <v>42</v>
      </c>
      <c r="N43" s="335">
        <f t="shared" si="5"/>
        <v>12</v>
      </c>
      <c r="O43" s="336">
        <f t="shared" si="6"/>
        <v>12</v>
      </c>
      <c r="P43" s="335">
        <f t="shared" si="7"/>
        <v>75</v>
      </c>
      <c r="Q43" s="336">
        <f t="shared" si="8"/>
        <v>75</v>
      </c>
      <c r="R43" s="468">
        <f t="shared" si="9"/>
        <v>0</v>
      </c>
      <c r="S43" s="15"/>
      <c r="T43" s="15"/>
      <c r="U43" s="46">
        <v>2</v>
      </c>
      <c r="V43" s="39" t="s">
        <v>42</v>
      </c>
      <c r="W43" s="335">
        <f t="shared" si="10"/>
        <v>15</v>
      </c>
      <c r="X43" s="336">
        <f t="shared" si="11"/>
        <v>14</v>
      </c>
      <c r="Y43" s="335">
        <f t="shared" si="12"/>
        <v>103</v>
      </c>
      <c r="Z43" s="336">
        <f t="shared" si="13"/>
        <v>92</v>
      </c>
      <c r="AA43" s="468">
        <f t="shared" si="14"/>
        <v>11</v>
      </c>
    </row>
    <row r="44" spans="2:27" ht="12.75">
      <c r="B44" s="46">
        <v>3</v>
      </c>
      <c r="C44" s="39" t="s">
        <v>18</v>
      </c>
      <c r="D44" s="335">
        <f t="shared" si="0"/>
        <v>4</v>
      </c>
      <c r="E44" s="336">
        <f t="shared" si="1"/>
        <v>2</v>
      </c>
      <c r="F44" s="335">
        <f t="shared" si="2"/>
        <v>34</v>
      </c>
      <c r="G44" s="336">
        <f t="shared" si="3"/>
        <v>8</v>
      </c>
      <c r="H44" s="536">
        <f t="shared" si="4"/>
        <v>26</v>
      </c>
      <c r="L44" s="46">
        <v>3</v>
      </c>
      <c r="M44" s="39" t="s">
        <v>18</v>
      </c>
      <c r="N44" s="335">
        <f t="shared" si="5"/>
        <v>3</v>
      </c>
      <c r="O44" s="336">
        <f t="shared" si="6"/>
        <v>1</v>
      </c>
      <c r="P44" s="335">
        <f t="shared" si="7"/>
        <v>26</v>
      </c>
      <c r="Q44" s="336">
        <f t="shared" si="8"/>
        <v>6</v>
      </c>
      <c r="R44" s="468">
        <f t="shared" si="9"/>
        <v>20</v>
      </c>
      <c r="S44" s="15"/>
      <c r="T44" s="15"/>
      <c r="U44" s="46">
        <v>3</v>
      </c>
      <c r="V44" s="39" t="s">
        <v>18</v>
      </c>
      <c r="W44" s="335">
        <f t="shared" si="10"/>
        <v>7</v>
      </c>
      <c r="X44" s="336">
        <f t="shared" si="11"/>
        <v>3</v>
      </c>
      <c r="Y44" s="335">
        <f t="shared" si="12"/>
        <v>60</v>
      </c>
      <c r="Z44" s="336">
        <f t="shared" si="13"/>
        <v>14</v>
      </c>
      <c r="AA44" s="468">
        <f t="shared" si="14"/>
        <v>46</v>
      </c>
    </row>
    <row r="45" spans="2:27" ht="12.75">
      <c r="B45" s="46">
        <v>4</v>
      </c>
      <c r="C45" s="39" t="s">
        <v>19</v>
      </c>
      <c r="D45" s="335">
        <f t="shared" si="0"/>
        <v>9</v>
      </c>
      <c r="E45" s="336">
        <f t="shared" si="1"/>
        <v>9</v>
      </c>
      <c r="F45" s="335">
        <f t="shared" si="2"/>
        <v>56</v>
      </c>
      <c r="G45" s="336">
        <f t="shared" si="3"/>
        <v>56</v>
      </c>
      <c r="H45" s="536">
        <f t="shared" si="4"/>
        <v>0</v>
      </c>
      <c r="L45" s="46">
        <v>4</v>
      </c>
      <c r="M45" s="39" t="s">
        <v>19</v>
      </c>
      <c r="N45" s="335">
        <f t="shared" si="5"/>
        <v>21</v>
      </c>
      <c r="O45" s="336">
        <f t="shared" si="6"/>
        <v>21</v>
      </c>
      <c r="P45" s="335">
        <f t="shared" si="7"/>
        <v>124</v>
      </c>
      <c r="Q45" s="336">
        <f t="shared" si="8"/>
        <v>124</v>
      </c>
      <c r="R45" s="468">
        <f t="shared" si="9"/>
        <v>0</v>
      </c>
      <c r="S45" s="15"/>
      <c r="T45" s="15"/>
      <c r="U45" s="46">
        <v>4</v>
      </c>
      <c r="V45" s="39" t="s">
        <v>19</v>
      </c>
      <c r="W45" s="335">
        <f t="shared" si="10"/>
        <v>30</v>
      </c>
      <c r="X45" s="336">
        <f t="shared" si="11"/>
        <v>30</v>
      </c>
      <c r="Y45" s="335">
        <f t="shared" si="12"/>
        <v>180</v>
      </c>
      <c r="Z45" s="336">
        <f t="shared" si="13"/>
        <v>180</v>
      </c>
      <c r="AA45" s="468">
        <f t="shared" si="14"/>
        <v>0</v>
      </c>
    </row>
    <row r="46" spans="2:27" ht="12.75">
      <c r="B46" s="46">
        <v>5</v>
      </c>
      <c r="C46" s="39" t="s">
        <v>20</v>
      </c>
      <c r="D46" s="335">
        <f t="shared" si="0"/>
        <v>5</v>
      </c>
      <c r="E46" s="336">
        <f t="shared" si="1"/>
        <v>5</v>
      </c>
      <c r="F46" s="335">
        <f t="shared" si="2"/>
        <v>45</v>
      </c>
      <c r="G46" s="336">
        <f t="shared" si="3"/>
        <v>36</v>
      </c>
      <c r="H46" s="536">
        <f t="shared" si="4"/>
        <v>9</v>
      </c>
      <c r="L46" s="46">
        <v>5</v>
      </c>
      <c r="M46" s="39" t="s">
        <v>20</v>
      </c>
      <c r="N46" s="335">
        <f t="shared" si="5"/>
        <v>11</v>
      </c>
      <c r="O46" s="336">
        <f t="shared" si="6"/>
        <v>8</v>
      </c>
      <c r="P46" s="335">
        <f t="shared" si="7"/>
        <v>86</v>
      </c>
      <c r="Q46" s="336">
        <f t="shared" si="8"/>
        <v>49</v>
      </c>
      <c r="R46" s="468">
        <f t="shared" si="9"/>
        <v>37</v>
      </c>
      <c r="S46" s="15"/>
      <c r="T46" s="15"/>
      <c r="U46" s="46">
        <v>5</v>
      </c>
      <c r="V46" s="39" t="s">
        <v>20</v>
      </c>
      <c r="W46" s="335">
        <f t="shared" si="10"/>
        <v>16</v>
      </c>
      <c r="X46" s="336">
        <f t="shared" si="11"/>
        <v>13</v>
      </c>
      <c r="Y46" s="335">
        <f t="shared" si="12"/>
        <v>131</v>
      </c>
      <c r="Z46" s="336">
        <f t="shared" si="13"/>
        <v>85</v>
      </c>
      <c r="AA46" s="468">
        <f t="shared" si="14"/>
        <v>46</v>
      </c>
    </row>
    <row r="47" spans="2:27" ht="12.75">
      <c r="B47" s="46">
        <v>6</v>
      </c>
      <c r="C47" s="39" t="s">
        <v>43</v>
      </c>
      <c r="D47" s="335">
        <f t="shared" si="0"/>
        <v>9</v>
      </c>
      <c r="E47" s="336">
        <f t="shared" si="1"/>
        <v>9</v>
      </c>
      <c r="F47" s="335">
        <f t="shared" si="2"/>
        <v>56</v>
      </c>
      <c r="G47" s="336">
        <f t="shared" si="3"/>
        <v>54</v>
      </c>
      <c r="H47" s="536">
        <f t="shared" si="4"/>
        <v>2</v>
      </c>
      <c r="L47" s="46">
        <v>6</v>
      </c>
      <c r="M47" s="39" t="s">
        <v>43</v>
      </c>
      <c r="N47" s="335">
        <f t="shared" si="5"/>
        <v>8</v>
      </c>
      <c r="O47" s="336">
        <f t="shared" si="6"/>
        <v>7</v>
      </c>
      <c r="P47" s="335">
        <f t="shared" si="7"/>
        <v>52</v>
      </c>
      <c r="Q47" s="336">
        <f t="shared" si="8"/>
        <v>43</v>
      </c>
      <c r="R47" s="468">
        <f t="shared" si="9"/>
        <v>9</v>
      </c>
      <c r="S47" s="15"/>
      <c r="T47" s="15"/>
      <c r="U47" s="46">
        <v>6</v>
      </c>
      <c r="V47" s="39" t="s">
        <v>43</v>
      </c>
      <c r="W47" s="335">
        <f t="shared" si="10"/>
        <v>17</v>
      </c>
      <c r="X47" s="336">
        <f t="shared" si="11"/>
        <v>16</v>
      </c>
      <c r="Y47" s="335">
        <f t="shared" si="12"/>
        <v>108</v>
      </c>
      <c r="Z47" s="336">
        <f t="shared" si="13"/>
        <v>97</v>
      </c>
      <c r="AA47" s="468">
        <f t="shared" si="14"/>
        <v>11</v>
      </c>
    </row>
    <row r="48" spans="2:27" ht="12.75">
      <c r="B48" s="46">
        <v>7</v>
      </c>
      <c r="C48" s="39" t="s">
        <v>44</v>
      </c>
      <c r="D48" s="335">
        <f t="shared" si="0"/>
        <v>1</v>
      </c>
      <c r="E48" s="336">
        <f t="shared" si="1"/>
        <v>0</v>
      </c>
      <c r="F48" s="335">
        <f t="shared" si="2"/>
        <v>12</v>
      </c>
      <c r="G48" s="336">
        <f t="shared" si="3"/>
        <v>1</v>
      </c>
      <c r="H48" s="536">
        <f t="shared" si="4"/>
        <v>11</v>
      </c>
      <c r="L48" s="46">
        <v>7</v>
      </c>
      <c r="M48" s="39" t="s">
        <v>44</v>
      </c>
      <c r="N48" s="335">
        <f t="shared" si="5"/>
        <v>1</v>
      </c>
      <c r="O48" s="336">
        <f t="shared" si="6"/>
        <v>1</v>
      </c>
      <c r="P48" s="335">
        <f t="shared" si="7"/>
        <v>8</v>
      </c>
      <c r="Q48" s="336">
        <f t="shared" si="8"/>
        <v>8</v>
      </c>
      <c r="R48" s="468">
        <f t="shared" si="9"/>
        <v>0</v>
      </c>
      <c r="S48" s="15"/>
      <c r="T48" s="15"/>
      <c r="U48" s="46">
        <v>7</v>
      </c>
      <c r="V48" s="39" t="s">
        <v>44</v>
      </c>
      <c r="W48" s="335">
        <f t="shared" si="10"/>
        <v>2</v>
      </c>
      <c r="X48" s="336">
        <f t="shared" si="11"/>
        <v>1</v>
      </c>
      <c r="Y48" s="335">
        <f t="shared" si="12"/>
        <v>20</v>
      </c>
      <c r="Z48" s="336">
        <f t="shared" si="13"/>
        <v>9</v>
      </c>
      <c r="AA48" s="468">
        <f t="shared" si="14"/>
        <v>11</v>
      </c>
    </row>
    <row r="49" spans="2:27" ht="12.75">
      <c r="B49" s="46">
        <v>8</v>
      </c>
      <c r="C49" s="39" t="s">
        <v>21</v>
      </c>
      <c r="D49" s="335">
        <f t="shared" si="0"/>
        <v>22</v>
      </c>
      <c r="E49" s="336">
        <f t="shared" si="1"/>
        <v>22</v>
      </c>
      <c r="F49" s="335">
        <f t="shared" si="2"/>
        <v>145</v>
      </c>
      <c r="G49" s="336">
        <f t="shared" si="3"/>
        <v>145</v>
      </c>
      <c r="H49" s="536">
        <f t="shared" si="4"/>
        <v>0</v>
      </c>
      <c r="L49" s="46">
        <v>8</v>
      </c>
      <c r="M49" s="39" t="s">
        <v>21</v>
      </c>
      <c r="N49" s="335">
        <f t="shared" si="5"/>
        <v>23</v>
      </c>
      <c r="O49" s="336">
        <f t="shared" si="6"/>
        <v>21</v>
      </c>
      <c r="P49" s="335">
        <f t="shared" si="7"/>
        <v>140</v>
      </c>
      <c r="Q49" s="336">
        <f t="shared" si="8"/>
        <v>130</v>
      </c>
      <c r="R49" s="468">
        <f t="shared" si="9"/>
        <v>10</v>
      </c>
      <c r="S49" s="15"/>
      <c r="T49" s="15"/>
      <c r="U49" s="46">
        <v>8</v>
      </c>
      <c r="V49" s="39" t="s">
        <v>21</v>
      </c>
      <c r="W49" s="335">
        <f t="shared" si="10"/>
        <v>45</v>
      </c>
      <c r="X49" s="336">
        <f t="shared" si="11"/>
        <v>43</v>
      </c>
      <c r="Y49" s="335">
        <f t="shared" si="12"/>
        <v>285</v>
      </c>
      <c r="Z49" s="336">
        <f t="shared" si="13"/>
        <v>275</v>
      </c>
      <c r="AA49" s="468">
        <f t="shared" si="14"/>
        <v>10</v>
      </c>
    </row>
    <row r="50" spans="2:27" ht="12.75">
      <c r="B50" s="46">
        <v>9</v>
      </c>
      <c r="C50" s="39" t="s">
        <v>22</v>
      </c>
      <c r="D50" s="335">
        <f t="shared" si="0"/>
        <v>8</v>
      </c>
      <c r="E50" s="336">
        <f t="shared" si="1"/>
        <v>8</v>
      </c>
      <c r="F50" s="335">
        <f t="shared" si="2"/>
        <v>69</v>
      </c>
      <c r="G50" s="336">
        <f t="shared" si="3"/>
        <v>53</v>
      </c>
      <c r="H50" s="536">
        <f t="shared" si="4"/>
        <v>16</v>
      </c>
      <c r="L50" s="46">
        <v>9</v>
      </c>
      <c r="M50" s="39" t="s">
        <v>22</v>
      </c>
      <c r="N50" s="335">
        <f t="shared" si="5"/>
        <v>10</v>
      </c>
      <c r="O50" s="336">
        <f t="shared" si="6"/>
        <v>9</v>
      </c>
      <c r="P50" s="335">
        <f t="shared" si="7"/>
        <v>69</v>
      </c>
      <c r="Q50" s="336">
        <f t="shared" si="8"/>
        <v>54</v>
      </c>
      <c r="R50" s="468">
        <f t="shared" si="9"/>
        <v>15</v>
      </c>
      <c r="S50" s="15"/>
      <c r="T50" s="15"/>
      <c r="U50" s="46">
        <v>9</v>
      </c>
      <c r="V50" s="39" t="s">
        <v>22</v>
      </c>
      <c r="W50" s="335">
        <f t="shared" si="10"/>
        <v>18</v>
      </c>
      <c r="X50" s="336">
        <f t="shared" si="11"/>
        <v>17</v>
      </c>
      <c r="Y50" s="335">
        <f t="shared" si="12"/>
        <v>138</v>
      </c>
      <c r="Z50" s="336">
        <f t="shared" si="13"/>
        <v>107</v>
      </c>
      <c r="AA50" s="468">
        <f t="shared" si="14"/>
        <v>31</v>
      </c>
    </row>
    <row r="51" spans="2:27" ht="12.75">
      <c r="B51" s="46">
        <v>10</v>
      </c>
      <c r="C51" s="39" t="s">
        <v>45</v>
      </c>
      <c r="D51" s="335">
        <f t="shared" si="0"/>
        <v>3</v>
      </c>
      <c r="E51" s="336">
        <f t="shared" si="1"/>
        <v>3</v>
      </c>
      <c r="F51" s="335">
        <f t="shared" si="2"/>
        <v>28</v>
      </c>
      <c r="G51" s="336">
        <f t="shared" si="3"/>
        <v>17</v>
      </c>
      <c r="H51" s="536">
        <f t="shared" si="4"/>
        <v>11</v>
      </c>
      <c r="L51" s="46">
        <v>10</v>
      </c>
      <c r="M51" s="39" t="s">
        <v>45</v>
      </c>
      <c r="N51" s="335">
        <f t="shared" si="5"/>
        <v>6</v>
      </c>
      <c r="O51" s="336">
        <f t="shared" si="6"/>
        <v>3</v>
      </c>
      <c r="P51" s="335">
        <f t="shared" si="7"/>
        <v>40</v>
      </c>
      <c r="Q51" s="336">
        <f t="shared" si="8"/>
        <v>18</v>
      </c>
      <c r="R51" s="468">
        <f t="shared" si="9"/>
        <v>22</v>
      </c>
      <c r="S51" s="15"/>
      <c r="T51" s="15"/>
      <c r="U51" s="46">
        <v>10</v>
      </c>
      <c r="V51" s="39" t="s">
        <v>45</v>
      </c>
      <c r="W51" s="335">
        <f t="shared" si="10"/>
        <v>9</v>
      </c>
      <c r="X51" s="336">
        <f t="shared" si="11"/>
        <v>6</v>
      </c>
      <c r="Y51" s="335">
        <f t="shared" si="12"/>
        <v>68</v>
      </c>
      <c r="Z51" s="336">
        <f t="shared" si="13"/>
        <v>35</v>
      </c>
      <c r="AA51" s="468">
        <f t="shared" si="14"/>
        <v>33</v>
      </c>
    </row>
    <row r="52" spans="2:27" ht="12.75">
      <c r="B52" s="46">
        <v>11</v>
      </c>
      <c r="C52" s="39" t="s">
        <v>24</v>
      </c>
      <c r="D52" s="335">
        <f t="shared" si="0"/>
        <v>1</v>
      </c>
      <c r="E52" s="336">
        <f t="shared" si="1"/>
        <v>1</v>
      </c>
      <c r="F52" s="335">
        <f t="shared" si="2"/>
        <v>20</v>
      </c>
      <c r="G52" s="336">
        <f t="shared" si="3"/>
        <v>16</v>
      </c>
      <c r="H52" s="536">
        <f t="shared" si="4"/>
        <v>4</v>
      </c>
      <c r="L52" s="46">
        <v>11</v>
      </c>
      <c r="M52" s="39" t="s">
        <v>24</v>
      </c>
      <c r="N52" s="335">
        <f t="shared" si="5"/>
        <v>1</v>
      </c>
      <c r="O52" s="336">
        <f t="shared" si="6"/>
        <v>0</v>
      </c>
      <c r="P52" s="335">
        <f t="shared" si="7"/>
        <v>19</v>
      </c>
      <c r="Q52" s="336">
        <f t="shared" si="8"/>
        <v>0</v>
      </c>
      <c r="R52" s="468">
        <f t="shared" si="9"/>
        <v>19</v>
      </c>
      <c r="S52" s="15"/>
      <c r="T52" s="15"/>
      <c r="U52" s="46">
        <v>11</v>
      </c>
      <c r="V52" s="39" t="s">
        <v>24</v>
      </c>
      <c r="W52" s="335">
        <f t="shared" si="10"/>
        <v>2</v>
      </c>
      <c r="X52" s="336">
        <f t="shared" si="11"/>
        <v>1</v>
      </c>
      <c r="Y52" s="335">
        <f t="shared" si="12"/>
        <v>39</v>
      </c>
      <c r="Z52" s="336">
        <f t="shared" si="13"/>
        <v>16</v>
      </c>
      <c r="AA52" s="468">
        <f t="shared" si="14"/>
        <v>23</v>
      </c>
    </row>
    <row r="53" spans="2:27" ht="12.75">
      <c r="B53" s="46">
        <v>12</v>
      </c>
      <c r="C53" s="39" t="s">
        <v>25</v>
      </c>
      <c r="D53" s="335">
        <f t="shared" si="0"/>
        <v>30</v>
      </c>
      <c r="E53" s="336">
        <f t="shared" si="1"/>
        <v>30</v>
      </c>
      <c r="F53" s="335">
        <f t="shared" si="2"/>
        <v>193</v>
      </c>
      <c r="G53" s="336">
        <f t="shared" si="3"/>
        <v>180</v>
      </c>
      <c r="H53" s="536">
        <f t="shared" si="4"/>
        <v>13</v>
      </c>
      <c r="L53" s="46">
        <v>12</v>
      </c>
      <c r="M53" s="39" t="s">
        <v>25</v>
      </c>
      <c r="N53" s="335">
        <f t="shared" si="5"/>
        <v>0</v>
      </c>
      <c r="O53" s="336">
        <f t="shared" si="6"/>
        <v>0</v>
      </c>
      <c r="P53" s="335">
        <f t="shared" si="7"/>
        <v>0</v>
      </c>
      <c r="Q53" s="336">
        <f t="shared" si="8"/>
        <v>0</v>
      </c>
      <c r="R53" s="468">
        <f t="shared" si="9"/>
        <v>0</v>
      </c>
      <c r="S53" s="15"/>
      <c r="T53" s="15"/>
      <c r="U53" s="46">
        <v>12</v>
      </c>
      <c r="V53" s="39" t="s">
        <v>25</v>
      </c>
      <c r="W53" s="335">
        <f t="shared" si="10"/>
        <v>30</v>
      </c>
      <c r="X53" s="336">
        <f t="shared" si="11"/>
        <v>30</v>
      </c>
      <c r="Y53" s="335">
        <f t="shared" si="12"/>
        <v>193</v>
      </c>
      <c r="Z53" s="336">
        <f t="shared" si="13"/>
        <v>180</v>
      </c>
      <c r="AA53" s="468">
        <f t="shared" si="14"/>
        <v>13</v>
      </c>
    </row>
    <row r="54" spans="2:27" ht="12.75">
      <c r="B54" s="46">
        <v>13</v>
      </c>
      <c r="C54" s="39" t="s">
        <v>46</v>
      </c>
      <c r="D54" s="335">
        <f t="shared" si="0"/>
        <v>1</v>
      </c>
      <c r="E54" s="336">
        <f t="shared" si="1"/>
        <v>1</v>
      </c>
      <c r="F54" s="335">
        <f t="shared" si="2"/>
        <v>7</v>
      </c>
      <c r="G54" s="336">
        <f t="shared" si="3"/>
        <v>7</v>
      </c>
      <c r="H54" s="536">
        <f t="shared" si="4"/>
        <v>0</v>
      </c>
      <c r="L54" s="46">
        <v>13</v>
      </c>
      <c r="M54" s="39" t="s">
        <v>46</v>
      </c>
      <c r="N54" s="335">
        <f t="shared" si="5"/>
        <v>3</v>
      </c>
      <c r="O54" s="336">
        <f t="shared" si="6"/>
        <v>3</v>
      </c>
      <c r="P54" s="335">
        <f t="shared" si="7"/>
        <v>18</v>
      </c>
      <c r="Q54" s="336">
        <f t="shared" si="8"/>
        <v>17</v>
      </c>
      <c r="R54" s="468">
        <f t="shared" si="9"/>
        <v>1</v>
      </c>
      <c r="S54" s="15"/>
      <c r="T54" s="15"/>
      <c r="U54" s="46">
        <v>13</v>
      </c>
      <c r="V54" s="39" t="s">
        <v>46</v>
      </c>
      <c r="W54" s="335">
        <f t="shared" si="10"/>
        <v>4</v>
      </c>
      <c r="X54" s="336">
        <f t="shared" si="11"/>
        <v>4</v>
      </c>
      <c r="Y54" s="335">
        <f t="shared" si="12"/>
        <v>25</v>
      </c>
      <c r="Z54" s="336">
        <f t="shared" si="13"/>
        <v>24</v>
      </c>
      <c r="AA54" s="468">
        <f t="shared" si="14"/>
        <v>1</v>
      </c>
    </row>
    <row r="55" spans="2:27" ht="12.75">
      <c r="B55" s="46">
        <v>14</v>
      </c>
      <c r="C55" s="39" t="s">
        <v>47</v>
      </c>
      <c r="D55" s="335">
        <f t="shared" si="0"/>
        <v>4</v>
      </c>
      <c r="E55" s="336">
        <f t="shared" si="1"/>
        <v>4</v>
      </c>
      <c r="F55" s="335">
        <f t="shared" si="2"/>
        <v>23</v>
      </c>
      <c r="G55" s="336">
        <f t="shared" si="3"/>
        <v>23</v>
      </c>
      <c r="H55" s="536">
        <f t="shared" si="4"/>
        <v>0</v>
      </c>
      <c r="L55" s="46">
        <v>14</v>
      </c>
      <c r="M55" s="39" t="s">
        <v>47</v>
      </c>
      <c r="N55" s="335">
        <f t="shared" si="5"/>
        <v>5</v>
      </c>
      <c r="O55" s="336">
        <f t="shared" si="6"/>
        <v>5</v>
      </c>
      <c r="P55" s="335">
        <f t="shared" si="7"/>
        <v>29</v>
      </c>
      <c r="Q55" s="336">
        <f t="shared" si="8"/>
        <v>29</v>
      </c>
      <c r="R55" s="468">
        <f t="shared" si="9"/>
        <v>0</v>
      </c>
      <c r="S55" s="15"/>
      <c r="T55" s="15"/>
      <c r="U55" s="46">
        <v>14</v>
      </c>
      <c r="V55" s="39" t="s">
        <v>47</v>
      </c>
      <c r="W55" s="335">
        <f t="shared" si="10"/>
        <v>9</v>
      </c>
      <c r="X55" s="336">
        <f t="shared" si="11"/>
        <v>9</v>
      </c>
      <c r="Y55" s="335">
        <f t="shared" si="12"/>
        <v>52</v>
      </c>
      <c r="Z55" s="336">
        <f t="shared" si="13"/>
        <v>52</v>
      </c>
      <c r="AA55" s="468">
        <f t="shared" si="14"/>
        <v>0</v>
      </c>
    </row>
    <row r="56" spans="2:27" ht="12.75">
      <c r="B56" s="46">
        <v>15</v>
      </c>
      <c r="C56" s="39" t="s">
        <v>48</v>
      </c>
      <c r="D56" s="335">
        <f t="shared" si="0"/>
        <v>0</v>
      </c>
      <c r="E56" s="336">
        <f t="shared" si="1"/>
        <v>0</v>
      </c>
      <c r="F56" s="335">
        <f t="shared" si="2"/>
        <v>9</v>
      </c>
      <c r="G56" s="336">
        <f t="shared" si="3"/>
        <v>3</v>
      </c>
      <c r="H56" s="536">
        <f t="shared" si="4"/>
        <v>6</v>
      </c>
      <c r="L56" s="46">
        <v>15</v>
      </c>
      <c r="M56" s="39" t="s">
        <v>48</v>
      </c>
      <c r="N56" s="335">
        <f t="shared" si="5"/>
        <v>0</v>
      </c>
      <c r="O56" s="336">
        <f t="shared" si="6"/>
        <v>0</v>
      </c>
      <c r="P56" s="335">
        <f t="shared" si="7"/>
        <v>1</v>
      </c>
      <c r="Q56" s="336">
        <f t="shared" si="8"/>
        <v>0</v>
      </c>
      <c r="R56" s="468">
        <f t="shared" si="9"/>
        <v>1</v>
      </c>
      <c r="S56" s="15"/>
      <c r="T56" s="15"/>
      <c r="U56" s="46">
        <v>15</v>
      </c>
      <c r="V56" s="39" t="s">
        <v>48</v>
      </c>
      <c r="W56" s="335">
        <f t="shared" si="10"/>
        <v>0</v>
      </c>
      <c r="X56" s="336">
        <f t="shared" si="11"/>
        <v>0</v>
      </c>
      <c r="Y56" s="335">
        <f t="shared" si="12"/>
        <v>10</v>
      </c>
      <c r="Z56" s="336">
        <f t="shared" si="13"/>
        <v>3</v>
      </c>
      <c r="AA56" s="468">
        <f t="shared" si="14"/>
        <v>7</v>
      </c>
    </row>
    <row r="57" spans="2:27" ht="12.75">
      <c r="B57" s="46">
        <v>16</v>
      </c>
      <c r="C57" s="39" t="s">
        <v>49</v>
      </c>
      <c r="D57" s="335">
        <f t="shared" si="0"/>
        <v>3</v>
      </c>
      <c r="E57" s="336">
        <f t="shared" si="1"/>
        <v>1</v>
      </c>
      <c r="F57" s="335">
        <f t="shared" si="2"/>
        <v>31</v>
      </c>
      <c r="G57" s="336">
        <f t="shared" si="3"/>
        <v>8</v>
      </c>
      <c r="H57" s="536">
        <f t="shared" si="4"/>
        <v>23</v>
      </c>
      <c r="L57" s="46">
        <v>16</v>
      </c>
      <c r="M57" s="39" t="s">
        <v>49</v>
      </c>
      <c r="N57" s="335">
        <f t="shared" si="5"/>
        <v>4</v>
      </c>
      <c r="O57" s="336">
        <f t="shared" si="6"/>
        <v>2</v>
      </c>
      <c r="P57" s="335">
        <f t="shared" si="7"/>
        <v>31</v>
      </c>
      <c r="Q57" s="336">
        <f t="shared" si="8"/>
        <v>22</v>
      </c>
      <c r="R57" s="468">
        <f t="shared" si="9"/>
        <v>9</v>
      </c>
      <c r="S57" s="15"/>
      <c r="T57" s="15"/>
      <c r="U57" s="46">
        <v>16</v>
      </c>
      <c r="V57" s="39" t="s">
        <v>49</v>
      </c>
      <c r="W57" s="335">
        <f t="shared" si="10"/>
        <v>7</v>
      </c>
      <c r="X57" s="336">
        <f t="shared" si="11"/>
        <v>3</v>
      </c>
      <c r="Y57" s="335">
        <f t="shared" si="12"/>
        <v>62</v>
      </c>
      <c r="Z57" s="336">
        <f t="shared" si="13"/>
        <v>30</v>
      </c>
      <c r="AA57" s="468">
        <f t="shared" si="14"/>
        <v>32</v>
      </c>
    </row>
    <row r="58" spans="2:27" ht="12.75">
      <c r="B58" s="46">
        <v>17</v>
      </c>
      <c r="C58" s="39" t="s">
        <v>26</v>
      </c>
      <c r="D58" s="335">
        <f t="shared" si="0"/>
        <v>1</v>
      </c>
      <c r="E58" s="336">
        <f t="shared" si="1"/>
        <v>0</v>
      </c>
      <c r="F58" s="335">
        <f t="shared" si="2"/>
        <v>28</v>
      </c>
      <c r="G58" s="336">
        <f t="shared" si="3"/>
        <v>0</v>
      </c>
      <c r="H58" s="536">
        <f t="shared" si="4"/>
        <v>28</v>
      </c>
      <c r="L58" s="46">
        <v>17</v>
      </c>
      <c r="M58" s="39" t="s">
        <v>26</v>
      </c>
      <c r="N58" s="335">
        <f t="shared" si="5"/>
        <v>7</v>
      </c>
      <c r="O58" s="336">
        <f t="shared" si="6"/>
        <v>1</v>
      </c>
      <c r="P58" s="335">
        <f t="shared" si="7"/>
        <v>29</v>
      </c>
      <c r="Q58" s="336">
        <f t="shared" si="8"/>
        <v>6</v>
      </c>
      <c r="R58" s="468">
        <f t="shared" si="9"/>
        <v>23</v>
      </c>
      <c r="S58" s="15"/>
      <c r="T58" s="15"/>
      <c r="U58" s="46">
        <v>17</v>
      </c>
      <c r="V58" s="39" t="s">
        <v>26</v>
      </c>
      <c r="W58" s="335">
        <f t="shared" si="10"/>
        <v>8</v>
      </c>
      <c r="X58" s="336">
        <f t="shared" si="11"/>
        <v>1</v>
      </c>
      <c r="Y58" s="335">
        <f t="shared" si="12"/>
        <v>57</v>
      </c>
      <c r="Z58" s="336">
        <f t="shared" si="13"/>
        <v>6</v>
      </c>
      <c r="AA58" s="468">
        <f t="shared" si="14"/>
        <v>51</v>
      </c>
    </row>
    <row r="59" spans="2:27" ht="12.75">
      <c r="B59" s="46">
        <v>18</v>
      </c>
      <c r="C59" s="39" t="s">
        <v>27</v>
      </c>
      <c r="D59" s="335">
        <f t="shared" si="0"/>
        <v>12</v>
      </c>
      <c r="E59" s="336">
        <f t="shared" si="1"/>
        <v>12</v>
      </c>
      <c r="F59" s="335">
        <f t="shared" si="2"/>
        <v>93</v>
      </c>
      <c r="G59" s="336">
        <f t="shared" si="3"/>
        <v>73</v>
      </c>
      <c r="H59" s="536">
        <f t="shared" si="4"/>
        <v>20</v>
      </c>
      <c r="L59" s="46">
        <v>18</v>
      </c>
      <c r="M59" s="39" t="s">
        <v>27</v>
      </c>
      <c r="N59" s="335">
        <f t="shared" si="5"/>
        <v>12</v>
      </c>
      <c r="O59" s="336">
        <f t="shared" si="6"/>
        <v>10</v>
      </c>
      <c r="P59" s="335">
        <f t="shared" si="7"/>
        <v>92</v>
      </c>
      <c r="Q59" s="336">
        <f t="shared" si="8"/>
        <v>62</v>
      </c>
      <c r="R59" s="468">
        <f t="shared" si="9"/>
        <v>30</v>
      </c>
      <c r="S59" s="15"/>
      <c r="T59" s="15"/>
      <c r="U59" s="46">
        <v>18</v>
      </c>
      <c r="V59" s="39" t="s">
        <v>27</v>
      </c>
      <c r="W59" s="335">
        <f t="shared" si="10"/>
        <v>24</v>
      </c>
      <c r="X59" s="336">
        <f t="shared" si="11"/>
        <v>22</v>
      </c>
      <c r="Y59" s="335">
        <f t="shared" si="12"/>
        <v>185</v>
      </c>
      <c r="Z59" s="336">
        <f t="shared" si="13"/>
        <v>135</v>
      </c>
      <c r="AA59" s="468">
        <f t="shared" si="14"/>
        <v>50</v>
      </c>
    </row>
    <row r="60" spans="2:27" ht="12.75">
      <c r="B60" s="46">
        <v>19</v>
      </c>
      <c r="C60" s="39" t="s">
        <v>28</v>
      </c>
      <c r="D60" s="335">
        <f t="shared" si="0"/>
        <v>6</v>
      </c>
      <c r="E60" s="336">
        <f t="shared" si="1"/>
        <v>6</v>
      </c>
      <c r="F60" s="335">
        <f t="shared" si="2"/>
        <v>44</v>
      </c>
      <c r="G60" s="336">
        <f t="shared" si="3"/>
        <v>36</v>
      </c>
      <c r="H60" s="536">
        <f t="shared" si="4"/>
        <v>8</v>
      </c>
      <c r="L60" s="46">
        <v>19</v>
      </c>
      <c r="M60" s="39" t="s">
        <v>28</v>
      </c>
      <c r="N60" s="335">
        <f t="shared" si="5"/>
        <v>17</v>
      </c>
      <c r="O60" s="336">
        <f t="shared" si="6"/>
        <v>17</v>
      </c>
      <c r="P60" s="335">
        <f t="shared" si="7"/>
        <v>102</v>
      </c>
      <c r="Q60" s="336">
        <f t="shared" si="8"/>
        <v>102</v>
      </c>
      <c r="R60" s="468">
        <f t="shared" si="9"/>
        <v>0</v>
      </c>
      <c r="S60" s="15"/>
      <c r="T60" s="15"/>
      <c r="U60" s="46">
        <v>19</v>
      </c>
      <c r="V60" s="39" t="s">
        <v>28</v>
      </c>
      <c r="W60" s="335">
        <f t="shared" si="10"/>
        <v>23</v>
      </c>
      <c r="X60" s="336">
        <f t="shared" si="11"/>
        <v>23</v>
      </c>
      <c r="Y60" s="335">
        <f t="shared" si="12"/>
        <v>146</v>
      </c>
      <c r="Z60" s="336">
        <f t="shared" si="13"/>
        <v>138</v>
      </c>
      <c r="AA60" s="468">
        <f t="shared" si="14"/>
        <v>8</v>
      </c>
    </row>
    <row r="61" spans="2:27" ht="12.75">
      <c r="B61" s="46">
        <v>20</v>
      </c>
      <c r="C61" s="39" t="s">
        <v>50</v>
      </c>
      <c r="D61" s="335">
        <f t="shared" si="0"/>
        <v>0</v>
      </c>
      <c r="E61" s="336">
        <f t="shared" si="1"/>
        <v>0</v>
      </c>
      <c r="F61" s="335">
        <f t="shared" si="2"/>
        <v>3</v>
      </c>
      <c r="G61" s="336">
        <f t="shared" si="3"/>
        <v>2</v>
      </c>
      <c r="H61" s="536">
        <f t="shared" si="4"/>
        <v>1</v>
      </c>
      <c r="L61" s="46">
        <v>20</v>
      </c>
      <c r="M61" s="39" t="s">
        <v>50</v>
      </c>
      <c r="N61" s="335">
        <f t="shared" si="5"/>
        <v>2</v>
      </c>
      <c r="O61" s="336">
        <f t="shared" si="6"/>
        <v>2</v>
      </c>
      <c r="P61" s="335">
        <f t="shared" si="7"/>
        <v>12</v>
      </c>
      <c r="Q61" s="336">
        <f t="shared" si="8"/>
        <v>12</v>
      </c>
      <c r="R61" s="468">
        <f t="shared" si="9"/>
        <v>0</v>
      </c>
      <c r="S61" s="15"/>
      <c r="T61" s="15"/>
      <c r="U61" s="46">
        <v>20</v>
      </c>
      <c r="V61" s="39" t="s">
        <v>50</v>
      </c>
      <c r="W61" s="335">
        <f t="shared" si="10"/>
        <v>2</v>
      </c>
      <c r="X61" s="336">
        <f t="shared" si="11"/>
        <v>2</v>
      </c>
      <c r="Y61" s="335">
        <f t="shared" si="12"/>
        <v>15</v>
      </c>
      <c r="Z61" s="336">
        <f t="shared" si="13"/>
        <v>14</v>
      </c>
      <c r="AA61" s="468">
        <f t="shared" si="14"/>
        <v>1</v>
      </c>
    </row>
    <row r="62" spans="2:27" ht="12.75">
      <c r="B62" s="46">
        <v>21</v>
      </c>
      <c r="C62" s="39" t="s">
        <v>29</v>
      </c>
      <c r="D62" s="335">
        <f t="shared" si="0"/>
        <v>5</v>
      </c>
      <c r="E62" s="336">
        <f t="shared" si="1"/>
        <v>5</v>
      </c>
      <c r="F62" s="335">
        <f t="shared" si="2"/>
        <v>36</v>
      </c>
      <c r="G62" s="336">
        <f t="shared" si="3"/>
        <v>36</v>
      </c>
      <c r="H62" s="536">
        <f t="shared" si="4"/>
        <v>0</v>
      </c>
      <c r="L62" s="46">
        <v>21</v>
      </c>
      <c r="M62" s="39" t="s">
        <v>29</v>
      </c>
      <c r="N62" s="335">
        <f t="shared" si="5"/>
        <v>0</v>
      </c>
      <c r="O62" s="336">
        <f t="shared" si="6"/>
        <v>0</v>
      </c>
      <c r="P62" s="335">
        <f t="shared" si="7"/>
        <v>3</v>
      </c>
      <c r="Q62" s="336">
        <f t="shared" si="8"/>
        <v>0</v>
      </c>
      <c r="R62" s="468">
        <f t="shared" si="9"/>
        <v>3</v>
      </c>
      <c r="S62" s="15"/>
      <c r="T62" s="15"/>
      <c r="U62" s="46">
        <v>21</v>
      </c>
      <c r="V62" s="39" t="s">
        <v>29</v>
      </c>
      <c r="W62" s="335">
        <f t="shared" si="10"/>
        <v>5</v>
      </c>
      <c r="X62" s="336">
        <f t="shared" si="11"/>
        <v>5</v>
      </c>
      <c r="Y62" s="335">
        <f t="shared" si="12"/>
        <v>39</v>
      </c>
      <c r="Z62" s="336">
        <f t="shared" si="13"/>
        <v>36</v>
      </c>
      <c r="AA62" s="468">
        <f t="shared" si="14"/>
        <v>3</v>
      </c>
    </row>
    <row r="63" spans="2:27" ht="12.75">
      <c r="B63" s="46">
        <v>22</v>
      </c>
      <c r="C63" s="39" t="s">
        <v>30</v>
      </c>
      <c r="D63" s="335">
        <f t="shared" si="0"/>
        <v>20</v>
      </c>
      <c r="E63" s="336">
        <f t="shared" si="1"/>
        <v>16</v>
      </c>
      <c r="F63" s="335">
        <f t="shared" si="2"/>
        <v>134</v>
      </c>
      <c r="G63" s="336">
        <f t="shared" si="3"/>
        <v>97</v>
      </c>
      <c r="H63" s="536">
        <f t="shared" si="4"/>
        <v>37</v>
      </c>
      <c r="L63" s="46">
        <v>22</v>
      </c>
      <c r="M63" s="39" t="s">
        <v>30</v>
      </c>
      <c r="N63" s="335">
        <f t="shared" si="5"/>
        <v>17</v>
      </c>
      <c r="O63" s="336">
        <f t="shared" si="6"/>
        <v>13</v>
      </c>
      <c r="P63" s="335">
        <f t="shared" si="7"/>
        <v>112</v>
      </c>
      <c r="Q63" s="336">
        <f t="shared" si="8"/>
        <v>73</v>
      </c>
      <c r="R63" s="468">
        <f t="shared" si="9"/>
        <v>39</v>
      </c>
      <c r="S63" s="15"/>
      <c r="T63" s="15"/>
      <c r="U63" s="46">
        <v>22</v>
      </c>
      <c r="V63" s="39" t="s">
        <v>30</v>
      </c>
      <c r="W63" s="335">
        <f t="shared" si="10"/>
        <v>37</v>
      </c>
      <c r="X63" s="336">
        <f t="shared" si="11"/>
        <v>29</v>
      </c>
      <c r="Y63" s="335">
        <f t="shared" si="12"/>
        <v>246</v>
      </c>
      <c r="Z63" s="336">
        <f t="shared" si="13"/>
        <v>170</v>
      </c>
      <c r="AA63" s="468">
        <f t="shared" si="14"/>
        <v>76</v>
      </c>
    </row>
    <row r="64" spans="2:27" ht="12.75">
      <c r="B64" s="46">
        <v>23</v>
      </c>
      <c r="C64" s="39" t="s">
        <v>31</v>
      </c>
      <c r="D64" s="335">
        <f t="shared" si="0"/>
        <v>10</v>
      </c>
      <c r="E64" s="336">
        <f t="shared" si="1"/>
        <v>10</v>
      </c>
      <c r="F64" s="335">
        <f t="shared" si="2"/>
        <v>65</v>
      </c>
      <c r="G64" s="336">
        <f t="shared" si="3"/>
        <v>63</v>
      </c>
      <c r="H64" s="536">
        <f t="shared" si="4"/>
        <v>2</v>
      </c>
      <c r="L64" s="46">
        <v>23</v>
      </c>
      <c r="M64" s="39" t="s">
        <v>31</v>
      </c>
      <c r="N64" s="335">
        <f t="shared" si="5"/>
        <v>2</v>
      </c>
      <c r="O64" s="336">
        <f t="shared" si="6"/>
        <v>1</v>
      </c>
      <c r="P64" s="335">
        <f t="shared" si="7"/>
        <v>23</v>
      </c>
      <c r="Q64" s="336">
        <f t="shared" si="8"/>
        <v>6</v>
      </c>
      <c r="R64" s="468">
        <f t="shared" si="9"/>
        <v>17</v>
      </c>
      <c r="S64" s="15"/>
      <c r="T64" s="15"/>
      <c r="U64" s="46">
        <v>23</v>
      </c>
      <c r="V64" s="39" t="s">
        <v>31</v>
      </c>
      <c r="W64" s="335">
        <f t="shared" si="10"/>
        <v>12</v>
      </c>
      <c r="X64" s="336">
        <f t="shared" si="11"/>
        <v>11</v>
      </c>
      <c r="Y64" s="335">
        <f t="shared" si="12"/>
        <v>88</v>
      </c>
      <c r="Z64" s="336">
        <f t="shared" si="13"/>
        <v>69</v>
      </c>
      <c r="AA64" s="468">
        <f t="shared" si="14"/>
        <v>19</v>
      </c>
    </row>
    <row r="65" spans="2:27" ht="12.75">
      <c r="B65" s="46">
        <v>24</v>
      </c>
      <c r="C65" s="39" t="s">
        <v>32</v>
      </c>
      <c r="D65" s="335">
        <f t="shared" si="0"/>
        <v>6</v>
      </c>
      <c r="E65" s="336">
        <f t="shared" si="1"/>
        <v>6</v>
      </c>
      <c r="F65" s="335">
        <f t="shared" si="2"/>
        <v>45</v>
      </c>
      <c r="G65" s="336">
        <f t="shared" si="3"/>
        <v>44</v>
      </c>
      <c r="H65" s="536">
        <f t="shared" si="4"/>
        <v>1</v>
      </c>
      <c r="L65" s="46">
        <v>24</v>
      </c>
      <c r="M65" s="39" t="s">
        <v>32</v>
      </c>
      <c r="N65" s="335">
        <f t="shared" si="5"/>
        <v>9</v>
      </c>
      <c r="O65" s="336">
        <f t="shared" si="6"/>
        <v>9</v>
      </c>
      <c r="P65" s="335">
        <f t="shared" si="7"/>
        <v>59</v>
      </c>
      <c r="Q65" s="336">
        <f t="shared" si="8"/>
        <v>52</v>
      </c>
      <c r="R65" s="468">
        <f t="shared" si="9"/>
        <v>7</v>
      </c>
      <c r="S65" s="15"/>
      <c r="T65" s="15"/>
      <c r="U65" s="46">
        <v>24</v>
      </c>
      <c r="V65" s="39" t="s">
        <v>32</v>
      </c>
      <c r="W65" s="335">
        <f t="shared" si="10"/>
        <v>15</v>
      </c>
      <c r="X65" s="336">
        <f t="shared" si="11"/>
        <v>15</v>
      </c>
      <c r="Y65" s="335">
        <f t="shared" si="12"/>
        <v>104</v>
      </c>
      <c r="Z65" s="336">
        <f t="shared" si="13"/>
        <v>96</v>
      </c>
      <c r="AA65" s="468">
        <f t="shared" si="14"/>
        <v>8</v>
      </c>
    </row>
    <row r="66" spans="2:27" ht="12.75" customHeight="1" thickBot="1">
      <c r="B66" s="84">
        <v>25</v>
      </c>
      <c r="C66" s="88" t="s">
        <v>33</v>
      </c>
      <c r="D66" s="335">
        <f t="shared" si="0"/>
        <v>6</v>
      </c>
      <c r="E66" s="336">
        <f t="shared" si="1"/>
        <v>5</v>
      </c>
      <c r="F66" s="335">
        <f t="shared" si="2"/>
        <v>46</v>
      </c>
      <c r="G66" s="336">
        <f t="shared" si="3"/>
        <v>24</v>
      </c>
      <c r="H66" s="536">
        <f t="shared" si="4"/>
        <v>22</v>
      </c>
      <c r="L66" s="84">
        <v>25</v>
      </c>
      <c r="M66" s="88" t="s">
        <v>33</v>
      </c>
      <c r="N66" s="335">
        <f t="shared" si="5"/>
        <v>3</v>
      </c>
      <c r="O66" s="336">
        <f t="shared" si="6"/>
        <v>3</v>
      </c>
      <c r="P66" s="335">
        <f t="shared" si="7"/>
        <v>39</v>
      </c>
      <c r="Q66" s="336">
        <f t="shared" si="8"/>
        <v>19</v>
      </c>
      <c r="R66" s="468">
        <f t="shared" si="9"/>
        <v>20</v>
      </c>
      <c r="S66" s="15"/>
      <c r="T66" s="15"/>
      <c r="U66" s="573">
        <v>25</v>
      </c>
      <c r="V66" s="88" t="s">
        <v>33</v>
      </c>
      <c r="W66" s="335">
        <f t="shared" si="10"/>
        <v>9</v>
      </c>
      <c r="X66" s="336">
        <f t="shared" si="11"/>
        <v>8</v>
      </c>
      <c r="Y66" s="335">
        <f t="shared" si="12"/>
        <v>85</v>
      </c>
      <c r="Z66" s="336">
        <f t="shared" si="13"/>
        <v>43</v>
      </c>
      <c r="AA66" s="468">
        <f t="shared" si="14"/>
        <v>42</v>
      </c>
    </row>
    <row r="67" spans="2:27" ht="13.5" thickBot="1">
      <c r="B67" s="109"/>
      <c r="C67" s="537"/>
      <c r="D67" s="440">
        <f>SUM(D42:D66)</f>
        <v>186</v>
      </c>
      <c r="E67" s="440">
        <f>SUM(E42:E66)</f>
        <v>173</v>
      </c>
      <c r="F67" s="440">
        <f>SUM(F42:F66)</f>
        <v>1358</v>
      </c>
      <c r="G67" s="440">
        <f>SUM(G42:G66)</f>
        <v>1099</v>
      </c>
      <c r="H67" s="440">
        <f>SUM(H42:H66)</f>
        <v>259</v>
      </c>
      <c r="L67" s="109"/>
      <c r="M67" s="629" t="s">
        <v>171</v>
      </c>
      <c r="N67" s="630">
        <f>SUM(N42:N66)</f>
        <v>189</v>
      </c>
      <c r="O67" s="630">
        <f>SUM(O42:O66)</f>
        <v>159</v>
      </c>
      <c r="P67" s="630">
        <f>SUM(P42:P66)</f>
        <v>1259</v>
      </c>
      <c r="Q67" s="630">
        <f>SUM(Q42:Q66)</f>
        <v>967</v>
      </c>
      <c r="R67" s="630">
        <f>SUM(R42:R66)</f>
        <v>292</v>
      </c>
      <c r="S67" s="15"/>
      <c r="T67" s="15"/>
      <c r="U67" s="109"/>
      <c r="V67" s="537"/>
      <c r="W67" s="334">
        <f t="shared" si="10"/>
        <v>375</v>
      </c>
      <c r="X67" s="334">
        <f t="shared" si="11"/>
        <v>332</v>
      </c>
      <c r="Y67" s="334">
        <f t="shared" si="12"/>
        <v>2617</v>
      </c>
      <c r="Z67" s="334">
        <f t="shared" si="13"/>
        <v>2066</v>
      </c>
      <c r="AA67" s="334">
        <f t="shared" si="14"/>
        <v>551</v>
      </c>
    </row>
    <row r="68" spans="2:21" ht="12.75">
      <c r="B68" s="15"/>
      <c r="L68" s="15"/>
      <c r="S68" s="15"/>
      <c r="T68" s="15"/>
      <c r="U68" s="15"/>
    </row>
    <row r="69" spans="2:58" ht="12.75">
      <c r="B69" s="432"/>
      <c r="L69" s="432"/>
      <c r="U69" s="432"/>
      <c r="AR69" s="432"/>
      <c r="AT69" s="433"/>
      <c r="AU69" s="433"/>
      <c r="AV69" s="433"/>
      <c r="AW69" s="433"/>
      <c r="AX69" s="433"/>
      <c r="AZ69" s="432"/>
      <c r="BA69" s="432"/>
      <c r="BB69" s="432"/>
      <c r="BC69" s="432"/>
      <c r="BD69" s="432"/>
      <c r="BE69" s="432"/>
      <c r="BF69" s="432"/>
    </row>
    <row r="70" spans="3:25" ht="15">
      <c r="C70" s="144" t="s">
        <v>53</v>
      </c>
      <c r="D70" s="144"/>
      <c r="E70" s="1"/>
      <c r="F70" s="676" t="s">
        <v>142</v>
      </c>
      <c r="G70" s="676"/>
      <c r="M70" s="144" t="s">
        <v>61</v>
      </c>
      <c r="N70" s="144"/>
      <c r="O70" s="1"/>
      <c r="P70" s="1"/>
      <c r="W70" s="144" t="s">
        <v>79</v>
      </c>
      <c r="X70" s="144"/>
      <c r="Y70" s="1"/>
    </row>
    <row r="71" spans="1:41" ht="15.75">
      <c r="A71" s="179" t="s">
        <v>125</v>
      </c>
      <c r="AM71" s="144" t="s">
        <v>83</v>
      </c>
      <c r="AN71" s="144"/>
      <c r="AO71" s="144"/>
    </row>
    <row r="72" ht="15" customHeight="1" thickBot="1">
      <c r="AB72" s="144" t="s">
        <v>78</v>
      </c>
    </row>
    <row r="73" spans="2:43" ht="13.5" thickBot="1">
      <c r="B73" s="38" t="s">
        <v>0</v>
      </c>
      <c r="C73" s="85" t="s">
        <v>34</v>
      </c>
      <c r="D73" s="40" t="s">
        <v>85</v>
      </c>
      <c r="E73" s="40" t="s">
        <v>54</v>
      </c>
      <c r="F73" s="40" t="s">
        <v>86</v>
      </c>
      <c r="G73" s="40" t="s">
        <v>54</v>
      </c>
      <c r="H73" s="38" t="s">
        <v>55</v>
      </c>
      <c r="L73" s="118" t="s">
        <v>0</v>
      </c>
      <c r="M73" s="119" t="s">
        <v>34</v>
      </c>
      <c r="N73" s="40" t="s">
        <v>85</v>
      </c>
      <c r="O73" s="38" t="s">
        <v>54</v>
      </c>
      <c r="P73" s="44" t="s">
        <v>86</v>
      </c>
      <c r="Q73" s="41" t="s">
        <v>54</v>
      </c>
      <c r="R73" s="38" t="s">
        <v>55</v>
      </c>
      <c r="U73" s="109" t="s">
        <v>0</v>
      </c>
      <c r="V73" s="109" t="s">
        <v>34</v>
      </c>
      <c r="W73" s="36" t="s">
        <v>76</v>
      </c>
      <c r="X73" s="109" t="s">
        <v>62</v>
      </c>
      <c r="Y73" s="36" t="s">
        <v>77</v>
      </c>
      <c r="Z73" s="182" t="s">
        <v>62</v>
      </c>
      <c r="AA73" s="109" t="s">
        <v>63</v>
      </c>
      <c r="AK73" s="182" t="s">
        <v>0</v>
      </c>
      <c r="AL73" s="109" t="s">
        <v>34</v>
      </c>
      <c r="AM73" s="36" t="s">
        <v>76</v>
      </c>
      <c r="AN73" s="109" t="s">
        <v>62</v>
      </c>
      <c r="AO73" s="36" t="s">
        <v>77</v>
      </c>
      <c r="AP73" s="109" t="s">
        <v>62</v>
      </c>
      <c r="AQ73" s="107" t="s">
        <v>63</v>
      </c>
    </row>
    <row r="74" spans="2:43" ht="13.5" thickBot="1">
      <c r="B74" s="436">
        <v>1</v>
      </c>
      <c r="C74" s="104" t="s">
        <v>16</v>
      </c>
      <c r="D74" s="303">
        <v>3</v>
      </c>
      <c r="E74" s="303">
        <v>3</v>
      </c>
      <c r="F74" s="303">
        <v>18</v>
      </c>
      <c r="G74" s="303">
        <v>17</v>
      </c>
      <c r="H74" s="336">
        <f>(F74-G74)</f>
        <v>1</v>
      </c>
      <c r="L74" s="438">
        <v>1</v>
      </c>
      <c r="M74" s="97" t="s">
        <v>16</v>
      </c>
      <c r="N74" s="465">
        <v>9</v>
      </c>
      <c r="O74" s="465">
        <v>9</v>
      </c>
      <c r="P74" s="336">
        <v>55</v>
      </c>
      <c r="Q74" s="337">
        <v>55</v>
      </c>
      <c r="R74" s="336">
        <f>(P74-Q74)</f>
        <v>0</v>
      </c>
      <c r="S74" s="45"/>
      <c r="U74" s="58">
        <v>1</v>
      </c>
      <c r="V74" s="58" t="s">
        <v>16</v>
      </c>
      <c r="W74" s="335">
        <v>2</v>
      </c>
      <c r="X74" s="336">
        <v>2</v>
      </c>
      <c r="Y74" s="335">
        <v>15</v>
      </c>
      <c r="Z74" s="303">
        <v>15</v>
      </c>
      <c r="AA74" s="336">
        <f>(Y74-Z74)</f>
        <v>0</v>
      </c>
      <c r="AB74" s="15"/>
      <c r="AC74" s="15"/>
      <c r="AD74" s="15"/>
      <c r="AE74" s="239"/>
      <c r="AF74" s="15"/>
      <c r="AG74" s="15"/>
      <c r="AH74" s="15"/>
      <c r="AI74" s="15"/>
      <c r="AK74" s="66">
        <v>1</v>
      </c>
      <c r="AL74" s="58" t="s">
        <v>16</v>
      </c>
      <c r="AM74" s="335">
        <v>3</v>
      </c>
      <c r="AN74" s="336">
        <v>2</v>
      </c>
      <c r="AO74" s="335">
        <v>20</v>
      </c>
      <c r="AP74" s="336">
        <v>13</v>
      </c>
      <c r="AQ74" s="468">
        <f>(AO74-AP74)</f>
        <v>7</v>
      </c>
    </row>
    <row r="75" spans="2:43" ht="12.75">
      <c r="B75" s="46">
        <v>2</v>
      </c>
      <c r="C75" s="105" t="s">
        <v>42</v>
      </c>
      <c r="D75" s="462">
        <v>2</v>
      </c>
      <c r="E75" s="462">
        <v>2</v>
      </c>
      <c r="F75" s="462">
        <v>14</v>
      </c>
      <c r="G75" s="303">
        <v>14</v>
      </c>
      <c r="H75" s="331">
        <f aca="true" t="shared" si="15" ref="H75:H98">(F75-G75)</f>
        <v>0</v>
      </c>
      <c r="I75" s="437"/>
      <c r="J75" s="437"/>
      <c r="K75" s="437"/>
      <c r="L75" s="46">
        <v>2</v>
      </c>
      <c r="M75" s="99" t="s">
        <v>42</v>
      </c>
      <c r="N75" s="465">
        <v>1</v>
      </c>
      <c r="O75" s="465">
        <v>0</v>
      </c>
      <c r="P75" s="331">
        <v>8</v>
      </c>
      <c r="Q75" s="338">
        <v>0</v>
      </c>
      <c r="R75" s="336">
        <f aca="true" t="shared" si="16" ref="R75:R98">(P75-Q75)</f>
        <v>8</v>
      </c>
      <c r="S75" s="439"/>
      <c r="U75" s="39">
        <v>2</v>
      </c>
      <c r="V75" s="39" t="s">
        <v>42</v>
      </c>
      <c r="W75" s="330">
        <v>0</v>
      </c>
      <c r="X75" s="331">
        <v>0</v>
      </c>
      <c r="Y75" s="330">
        <v>1</v>
      </c>
      <c r="Z75" s="462">
        <v>0</v>
      </c>
      <c r="AA75" s="336">
        <f aca="true" t="shared" si="17" ref="AA75:AA98">(Y75-Z75)</f>
        <v>1</v>
      </c>
      <c r="AB75" s="15"/>
      <c r="AC75" s="15"/>
      <c r="AD75" s="15"/>
      <c r="AE75" s="15"/>
      <c r="AF75" s="15"/>
      <c r="AG75" s="15"/>
      <c r="AH75" s="15"/>
      <c r="AI75" s="15"/>
      <c r="AK75" s="46">
        <v>2</v>
      </c>
      <c r="AL75" s="39" t="s">
        <v>42</v>
      </c>
      <c r="AM75" s="330">
        <v>0</v>
      </c>
      <c r="AN75" s="331">
        <v>0</v>
      </c>
      <c r="AO75" s="330">
        <v>5</v>
      </c>
      <c r="AP75" s="331">
        <v>3</v>
      </c>
      <c r="AQ75" s="468">
        <f aca="true" t="shared" si="18" ref="AQ75:AQ98">(AO75-AP75)</f>
        <v>2</v>
      </c>
    </row>
    <row r="76" spans="2:43" ht="12.75">
      <c r="B76" s="46">
        <v>3</v>
      </c>
      <c r="C76" s="105" t="s">
        <v>18</v>
      </c>
      <c r="D76" s="462">
        <v>1</v>
      </c>
      <c r="E76" s="462">
        <v>1</v>
      </c>
      <c r="F76" s="462">
        <v>10</v>
      </c>
      <c r="G76" s="303">
        <v>0</v>
      </c>
      <c r="H76" s="331">
        <f t="shared" si="15"/>
        <v>10</v>
      </c>
      <c r="L76" s="46">
        <v>3</v>
      </c>
      <c r="M76" s="99" t="s">
        <v>18</v>
      </c>
      <c r="N76" s="465">
        <v>0</v>
      </c>
      <c r="O76" s="465">
        <v>0</v>
      </c>
      <c r="P76" s="331">
        <v>0</v>
      </c>
      <c r="Q76" s="338">
        <v>0</v>
      </c>
      <c r="R76" s="336">
        <f t="shared" si="16"/>
        <v>0</v>
      </c>
      <c r="S76" s="114"/>
      <c r="U76" s="39">
        <v>3</v>
      </c>
      <c r="V76" s="39" t="s">
        <v>18</v>
      </c>
      <c r="W76" s="330">
        <v>0</v>
      </c>
      <c r="X76" s="331">
        <v>0</v>
      </c>
      <c r="Y76" s="330">
        <v>2</v>
      </c>
      <c r="Z76" s="462">
        <v>0</v>
      </c>
      <c r="AA76" s="336">
        <f t="shared" si="17"/>
        <v>2</v>
      </c>
      <c r="AB76" s="15"/>
      <c r="AC76" s="15"/>
      <c r="AD76" s="15"/>
      <c r="AE76" s="15"/>
      <c r="AF76" s="15"/>
      <c r="AG76" s="15"/>
      <c r="AH76" s="15"/>
      <c r="AI76" s="15"/>
      <c r="AK76" s="46">
        <v>3</v>
      </c>
      <c r="AL76" s="39" t="s">
        <v>18</v>
      </c>
      <c r="AM76" s="330">
        <v>3</v>
      </c>
      <c r="AN76" s="331">
        <v>1</v>
      </c>
      <c r="AO76" s="330">
        <v>22</v>
      </c>
      <c r="AP76" s="331">
        <v>8</v>
      </c>
      <c r="AQ76" s="468">
        <f t="shared" si="18"/>
        <v>14</v>
      </c>
    </row>
    <row r="77" spans="2:43" ht="12.75">
      <c r="B77" s="46">
        <v>4</v>
      </c>
      <c r="C77" s="105" t="s">
        <v>19</v>
      </c>
      <c r="D77" s="462">
        <v>1</v>
      </c>
      <c r="E77" s="462">
        <v>1</v>
      </c>
      <c r="F77" s="462">
        <v>7</v>
      </c>
      <c r="G77" s="303">
        <v>7</v>
      </c>
      <c r="H77" s="331">
        <f t="shared" si="15"/>
        <v>0</v>
      </c>
      <c r="L77" s="46">
        <v>4</v>
      </c>
      <c r="M77" s="99" t="s">
        <v>19</v>
      </c>
      <c r="N77" s="465">
        <v>4</v>
      </c>
      <c r="O77" s="465">
        <v>4</v>
      </c>
      <c r="P77" s="331">
        <v>24</v>
      </c>
      <c r="Q77" s="338">
        <v>24</v>
      </c>
      <c r="R77" s="336">
        <f t="shared" si="16"/>
        <v>0</v>
      </c>
      <c r="S77" s="114"/>
      <c r="U77" s="39">
        <v>4</v>
      </c>
      <c r="V77" s="39" t="s">
        <v>19</v>
      </c>
      <c r="W77" s="330">
        <v>2</v>
      </c>
      <c r="X77" s="331">
        <v>2</v>
      </c>
      <c r="Y77" s="330">
        <v>12</v>
      </c>
      <c r="Z77" s="462">
        <v>12</v>
      </c>
      <c r="AA77" s="336">
        <f t="shared" si="17"/>
        <v>0</v>
      </c>
      <c r="AB77" s="15"/>
      <c r="AC77" s="15"/>
      <c r="AD77" s="15"/>
      <c r="AE77" s="15"/>
      <c r="AF77" s="15"/>
      <c r="AG77" s="15"/>
      <c r="AH77" s="15"/>
      <c r="AI77" s="15"/>
      <c r="AK77" s="46">
        <v>4</v>
      </c>
      <c r="AL77" s="39" t="s">
        <v>19</v>
      </c>
      <c r="AM77" s="330">
        <v>2</v>
      </c>
      <c r="AN77" s="331">
        <v>2</v>
      </c>
      <c r="AO77" s="330">
        <v>13</v>
      </c>
      <c r="AP77" s="331">
        <v>13</v>
      </c>
      <c r="AQ77" s="468">
        <f t="shared" si="18"/>
        <v>0</v>
      </c>
    </row>
    <row r="78" spans="2:43" ht="12.75">
      <c r="B78" s="46">
        <v>5</v>
      </c>
      <c r="C78" s="105" t="s">
        <v>20</v>
      </c>
      <c r="D78" s="462">
        <v>0</v>
      </c>
      <c r="E78" s="462">
        <v>0</v>
      </c>
      <c r="F78" s="462">
        <v>2</v>
      </c>
      <c r="G78" s="303">
        <v>1</v>
      </c>
      <c r="H78" s="331">
        <f t="shared" si="15"/>
        <v>1</v>
      </c>
      <c r="L78" s="46">
        <v>5</v>
      </c>
      <c r="M78" s="99" t="s">
        <v>20</v>
      </c>
      <c r="N78" s="465">
        <v>0</v>
      </c>
      <c r="O78" s="465">
        <v>0</v>
      </c>
      <c r="P78" s="331">
        <v>6</v>
      </c>
      <c r="Q78" s="338">
        <v>0</v>
      </c>
      <c r="R78" s="336">
        <f t="shared" si="16"/>
        <v>6</v>
      </c>
      <c r="S78" s="114"/>
      <c r="U78" s="39">
        <v>5</v>
      </c>
      <c r="V78" s="39" t="s">
        <v>20</v>
      </c>
      <c r="W78" s="330">
        <v>2</v>
      </c>
      <c r="X78" s="331">
        <v>2</v>
      </c>
      <c r="Y78" s="330">
        <v>17</v>
      </c>
      <c r="Z78" s="462">
        <v>17</v>
      </c>
      <c r="AA78" s="336">
        <f t="shared" si="17"/>
        <v>0</v>
      </c>
      <c r="AB78" s="15"/>
      <c r="AC78" s="15"/>
      <c r="AD78" s="15"/>
      <c r="AE78" s="15"/>
      <c r="AF78" s="15"/>
      <c r="AG78" s="15"/>
      <c r="AH78" s="15"/>
      <c r="AI78" s="15"/>
      <c r="AK78" s="46">
        <v>5</v>
      </c>
      <c r="AL78" s="39" t="s">
        <v>20</v>
      </c>
      <c r="AM78" s="330">
        <v>3</v>
      </c>
      <c r="AN78" s="331">
        <v>3</v>
      </c>
      <c r="AO78" s="330">
        <v>20</v>
      </c>
      <c r="AP78" s="331">
        <v>18</v>
      </c>
      <c r="AQ78" s="468">
        <f t="shared" si="18"/>
        <v>2</v>
      </c>
    </row>
    <row r="79" spans="2:43" ht="12.75">
      <c r="B79" s="46">
        <v>6</v>
      </c>
      <c r="C79" s="105" t="s">
        <v>43</v>
      </c>
      <c r="D79" s="462">
        <v>3</v>
      </c>
      <c r="E79" s="462">
        <v>3</v>
      </c>
      <c r="F79" s="462">
        <v>18</v>
      </c>
      <c r="G79" s="303">
        <v>18</v>
      </c>
      <c r="H79" s="331">
        <f t="shared" si="15"/>
        <v>0</v>
      </c>
      <c r="L79" s="46">
        <v>6</v>
      </c>
      <c r="M79" s="99" t="s">
        <v>43</v>
      </c>
      <c r="N79" s="465">
        <v>0</v>
      </c>
      <c r="O79" s="465">
        <v>0</v>
      </c>
      <c r="P79" s="331">
        <v>0</v>
      </c>
      <c r="Q79" s="338">
        <v>0</v>
      </c>
      <c r="R79" s="336">
        <f t="shared" si="16"/>
        <v>0</v>
      </c>
      <c r="S79" s="114"/>
      <c r="U79" s="39">
        <v>6</v>
      </c>
      <c r="V79" s="39" t="s">
        <v>43</v>
      </c>
      <c r="W79" s="330">
        <v>1</v>
      </c>
      <c r="X79" s="331">
        <v>1</v>
      </c>
      <c r="Y79" s="330">
        <v>6</v>
      </c>
      <c r="Z79" s="462">
        <v>6</v>
      </c>
      <c r="AA79" s="336">
        <f t="shared" si="17"/>
        <v>0</v>
      </c>
      <c r="AB79" s="15"/>
      <c r="AC79" s="15"/>
      <c r="AD79" s="15"/>
      <c r="AE79" s="15"/>
      <c r="AF79" s="15"/>
      <c r="AG79" s="15"/>
      <c r="AH79" s="15"/>
      <c r="AI79" s="15"/>
      <c r="AK79" s="46">
        <v>6</v>
      </c>
      <c r="AL79" s="39" t="s">
        <v>43</v>
      </c>
      <c r="AM79" s="330">
        <v>5</v>
      </c>
      <c r="AN79" s="331">
        <v>5</v>
      </c>
      <c r="AO79" s="330">
        <v>32</v>
      </c>
      <c r="AP79" s="331">
        <v>30</v>
      </c>
      <c r="AQ79" s="468">
        <f t="shared" si="18"/>
        <v>2</v>
      </c>
    </row>
    <row r="80" spans="2:43" ht="12.75">
      <c r="B80" s="46">
        <v>7</v>
      </c>
      <c r="C80" s="105" t="s">
        <v>44</v>
      </c>
      <c r="D80" s="462">
        <v>0</v>
      </c>
      <c r="E80" s="462">
        <v>0</v>
      </c>
      <c r="F80" s="462">
        <v>1</v>
      </c>
      <c r="G80" s="303">
        <v>0</v>
      </c>
      <c r="H80" s="331">
        <f t="shared" si="15"/>
        <v>1</v>
      </c>
      <c r="L80" s="46">
        <v>7</v>
      </c>
      <c r="M80" s="99" t="s">
        <v>44</v>
      </c>
      <c r="N80" s="465">
        <v>1</v>
      </c>
      <c r="O80" s="465">
        <v>0</v>
      </c>
      <c r="P80" s="331">
        <v>8</v>
      </c>
      <c r="Q80" s="338">
        <v>0</v>
      </c>
      <c r="R80" s="336">
        <f t="shared" si="16"/>
        <v>8</v>
      </c>
      <c r="S80" s="114"/>
      <c r="U80" s="39">
        <v>7</v>
      </c>
      <c r="V80" s="39" t="s">
        <v>44</v>
      </c>
      <c r="W80" s="330">
        <v>0</v>
      </c>
      <c r="X80" s="331">
        <v>0</v>
      </c>
      <c r="Y80" s="330">
        <v>1</v>
      </c>
      <c r="Z80" s="462">
        <v>1</v>
      </c>
      <c r="AA80" s="336">
        <f t="shared" si="17"/>
        <v>0</v>
      </c>
      <c r="AB80" s="15"/>
      <c r="AC80" s="15"/>
      <c r="AD80" s="15"/>
      <c r="AE80" s="15"/>
      <c r="AF80" s="15"/>
      <c r="AG80" s="15"/>
      <c r="AH80" s="15"/>
      <c r="AI80" s="15"/>
      <c r="AK80" s="46">
        <v>7</v>
      </c>
      <c r="AL80" s="39" t="s">
        <v>44</v>
      </c>
      <c r="AM80" s="330">
        <v>0</v>
      </c>
      <c r="AN80" s="331">
        <v>0</v>
      </c>
      <c r="AO80" s="330">
        <v>2</v>
      </c>
      <c r="AP80" s="331">
        <v>0</v>
      </c>
      <c r="AQ80" s="468">
        <f t="shared" si="18"/>
        <v>2</v>
      </c>
    </row>
    <row r="81" spans="2:43" ht="12.75">
      <c r="B81" s="46">
        <v>8</v>
      </c>
      <c r="C81" s="105" t="s">
        <v>21</v>
      </c>
      <c r="D81" s="462">
        <v>3</v>
      </c>
      <c r="E81" s="462">
        <v>3</v>
      </c>
      <c r="F81" s="462">
        <v>26</v>
      </c>
      <c r="G81" s="303">
        <v>26</v>
      </c>
      <c r="H81" s="331">
        <f t="shared" si="15"/>
        <v>0</v>
      </c>
      <c r="L81" s="46">
        <v>8</v>
      </c>
      <c r="M81" s="99" t="s">
        <v>21</v>
      </c>
      <c r="N81" s="465">
        <v>15</v>
      </c>
      <c r="O81" s="465">
        <v>15</v>
      </c>
      <c r="P81" s="331">
        <v>93</v>
      </c>
      <c r="Q81" s="338">
        <v>93</v>
      </c>
      <c r="R81" s="336">
        <f t="shared" si="16"/>
        <v>0</v>
      </c>
      <c r="S81" s="114"/>
      <c r="U81" s="39">
        <v>8</v>
      </c>
      <c r="V81" s="39" t="s">
        <v>21</v>
      </c>
      <c r="W81" s="330">
        <v>3</v>
      </c>
      <c r="X81" s="331">
        <v>3</v>
      </c>
      <c r="Y81" s="330">
        <v>20</v>
      </c>
      <c r="Z81" s="462">
        <v>20</v>
      </c>
      <c r="AA81" s="336">
        <f t="shared" si="17"/>
        <v>0</v>
      </c>
      <c r="AB81" s="15"/>
      <c r="AC81" s="15"/>
      <c r="AD81" s="15"/>
      <c r="AE81" s="15"/>
      <c r="AF81" s="15"/>
      <c r="AG81" s="15"/>
      <c r="AH81" s="15"/>
      <c r="AI81" s="15"/>
      <c r="AK81" s="46">
        <v>8</v>
      </c>
      <c r="AL81" s="39" t="s">
        <v>21</v>
      </c>
      <c r="AM81" s="330">
        <v>1</v>
      </c>
      <c r="AN81" s="331">
        <v>1</v>
      </c>
      <c r="AO81" s="330">
        <v>6</v>
      </c>
      <c r="AP81" s="331">
        <v>6</v>
      </c>
      <c r="AQ81" s="468">
        <f t="shared" si="18"/>
        <v>0</v>
      </c>
    </row>
    <row r="82" spans="2:43" ht="12.75">
      <c r="B82" s="46">
        <v>9</v>
      </c>
      <c r="C82" s="105" t="s">
        <v>22</v>
      </c>
      <c r="D82" s="462">
        <v>0</v>
      </c>
      <c r="E82" s="462">
        <v>0</v>
      </c>
      <c r="F82" s="462">
        <v>2</v>
      </c>
      <c r="G82" s="303">
        <v>1</v>
      </c>
      <c r="H82" s="331">
        <f t="shared" si="15"/>
        <v>1</v>
      </c>
      <c r="L82" s="46">
        <v>9</v>
      </c>
      <c r="M82" s="99" t="s">
        <v>22</v>
      </c>
      <c r="N82" s="465">
        <v>4</v>
      </c>
      <c r="O82" s="465">
        <v>4</v>
      </c>
      <c r="P82" s="331">
        <v>32</v>
      </c>
      <c r="Q82" s="338">
        <v>25</v>
      </c>
      <c r="R82" s="336">
        <f t="shared" si="16"/>
        <v>7</v>
      </c>
      <c r="S82" s="114"/>
      <c r="U82" s="39">
        <v>9</v>
      </c>
      <c r="V82" s="39" t="s">
        <v>22</v>
      </c>
      <c r="W82" s="330">
        <v>0</v>
      </c>
      <c r="X82" s="331">
        <v>0</v>
      </c>
      <c r="Y82" s="330">
        <v>9</v>
      </c>
      <c r="Z82" s="462">
        <v>4</v>
      </c>
      <c r="AA82" s="336">
        <f t="shared" si="17"/>
        <v>5</v>
      </c>
      <c r="AB82" s="15"/>
      <c r="AC82" s="15"/>
      <c r="AD82" s="15"/>
      <c r="AE82" s="15"/>
      <c r="AF82" s="15"/>
      <c r="AG82" s="15"/>
      <c r="AH82" s="15"/>
      <c r="AI82" s="15"/>
      <c r="AK82" s="46">
        <v>9</v>
      </c>
      <c r="AL82" s="39" t="s">
        <v>22</v>
      </c>
      <c r="AM82" s="330">
        <v>4</v>
      </c>
      <c r="AN82" s="331">
        <v>4</v>
      </c>
      <c r="AO82" s="330">
        <v>26</v>
      </c>
      <c r="AP82" s="331">
        <v>23</v>
      </c>
      <c r="AQ82" s="468">
        <f t="shared" si="18"/>
        <v>3</v>
      </c>
    </row>
    <row r="83" spans="2:43" ht="12.75">
      <c r="B83" s="46">
        <v>10</v>
      </c>
      <c r="C83" s="105" t="s">
        <v>45</v>
      </c>
      <c r="D83" s="462">
        <v>1</v>
      </c>
      <c r="E83" s="462">
        <v>1</v>
      </c>
      <c r="F83" s="462">
        <v>11</v>
      </c>
      <c r="G83" s="303">
        <v>5</v>
      </c>
      <c r="H83" s="331">
        <f t="shared" si="15"/>
        <v>6</v>
      </c>
      <c r="L83" s="46">
        <v>10</v>
      </c>
      <c r="M83" s="99" t="s">
        <v>45</v>
      </c>
      <c r="N83" s="465">
        <v>0</v>
      </c>
      <c r="O83" s="465">
        <v>0</v>
      </c>
      <c r="P83" s="331">
        <v>0</v>
      </c>
      <c r="Q83" s="338">
        <v>0</v>
      </c>
      <c r="R83" s="336">
        <f t="shared" si="16"/>
        <v>0</v>
      </c>
      <c r="S83" s="114"/>
      <c r="U83" s="39">
        <v>10</v>
      </c>
      <c r="V83" s="39" t="s">
        <v>45</v>
      </c>
      <c r="W83" s="330">
        <v>2</v>
      </c>
      <c r="X83" s="331">
        <v>2</v>
      </c>
      <c r="Y83" s="330">
        <v>15</v>
      </c>
      <c r="Z83" s="462">
        <v>12</v>
      </c>
      <c r="AA83" s="336">
        <f t="shared" si="17"/>
        <v>3</v>
      </c>
      <c r="AB83" s="15"/>
      <c r="AC83" s="15"/>
      <c r="AD83" s="15"/>
      <c r="AE83" s="15"/>
      <c r="AF83" s="15"/>
      <c r="AG83" s="15"/>
      <c r="AH83" s="15"/>
      <c r="AI83" s="15"/>
      <c r="AK83" s="46">
        <v>10</v>
      </c>
      <c r="AL83" s="39" t="s">
        <v>45</v>
      </c>
      <c r="AM83" s="330">
        <v>0</v>
      </c>
      <c r="AN83" s="331">
        <v>0</v>
      </c>
      <c r="AO83" s="330">
        <v>2</v>
      </c>
      <c r="AP83" s="331">
        <v>0</v>
      </c>
      <c r="AQ83" s="468">
        <f t="shared" si="18"/>
        <v>2</v>
      </c>
    </row>
    <row r="84" spans="2:43" ht="12.75">
      <c r="B84" s="46">
        <v>11</v>
      </c>
      <c r="C84" s="105" t="s">
        <v>24</v>
      </c>
      <c r="D84" s="462">
        <v>0</v>
      </c>
      <c r="E84" s="462">
        <v>0</v>
      </c>
      <c r="F84" s="462">
        <v>4</v>
      </c>
      <c r="G84" s="303">
        <v>3</v>
      </c>
      <c r="H84" s="331">
        <f t="shared" si="15"/>
        <v>1</v>
      </c>
      <c r="L84" s="46">
        <v>11</v>
      </c>
      <c r="M84" s="99" t="s">
        <v>24</v>
      </c>
      <c r="N84" s="465">
        <v>0</v>
      </c>
      <c r="O84" s="465">
        <v>0</v>
      </c>
      <c r="P84" s="331">
        <v>2</v>
      </c>
      <c r="Q84" s="338">
        <v>0</v>
      </c>
      <c r="R84" s="336">
        <f t="shared" si="16"/>
        <v>2</v>
      </c>
      <c r="S84" s="114"/>
      <c r="U84" s="39">
        <v>11</v>
      </c>
      <c r="V84" s="39" t="s">
        <v>24</v>
      </c>
      <c r="W84" s="330">
        <v>0</v>
      </c>
      <c r="X84" s="331">
        <v>0</v>
      </c>
      <c r="Y84" s="330">
        <v>3</v>
      </c>
      <c r="Z84" s="462">
        <v>3</v>
      </c>
      <c r="AA84" s="336">
        <f t="shared" si="17"/>
        <v>0</v>
      </c>
      <c r="AB84" s="15"/>
      <c r="AC84" s="15"/>
      <c r="AD84" s="15"/>
      <c r="AE84" s="15"/>
      <c r="AF84" s="15"/>
      <c r="AG84" s="15"/>
      <c r="AH84" s="15"/>
      <c r="AI84" s="15"/>
      <c r="AK84" s="46">
        <v>11</v>
      </c>
      <c r="AL84" s="39" t="s">
        <v>24</v>
      </c>
      <c r="AM84" s="330">
        <v>1</v>
      </c>
      <c r="AN84" s="331">
        <v>1</v>
      </c>
      <c r="AO84" s="330">
        <v>11</v>
      </c>
      <c r="AP84" s="331">
        <v>10</v>
      </c>
      <c r="AQ84" s="468">
        <f t="shared" si="18"/>
        <v>1</v>
      </c>
    </row>
    <row r="85" spans="2:43" ht="12.75">
      <c r="B85" s="46">
        <v>12</v>
      </c>
      <c r="C85" s="105" t="s">
        <v>25</v>
      </c>
      <c r="D85" s="462">
        <v>4</v>
      </c>
      <c r="E85" s="462">
        <v>4</v>
      </c>
      <c r="F85" s="462">
        <v>29</v>
      </c>
      <c r="G85" s="303">
        <v>19</v>
      </c>
      <c r="H85" s="331">
        <f t="shared" si="15"/>
        <v>10</v>
      </c>
      <c r="L85" s="46">
        <v>12</v>
      </c>
      <c r="M85" s="99" t="s">
        <v>25</v>
      </c>
      <c r="N85" s="465">
        <v>6</v>
      </c>
      <c r="O85" s="465">
        <v>6</v>
      </c>
      <c r="P85" s="331">
        <v>41</v>
      </c>
      <c r="Q85" s="338">
        <v>38</v>
      </c>
      <c r="R85" s="336">
        <f t="shared" si="16"/>
        <v>3</v>
      </c>
      <c r="S85" s="114"/>
      <c r="U85" s="39">
        <v>12</v>
      </c>
      <c r="V85" s="39" t="s">
        <v>25</v>
      </c>
      <c r="W85" s="330">
        <v>7</v>
      </c>
      <c r="X85" s="331">
        <v>7</v>
      </c>
      <c r="Y85" s="330">
        <v>43</v>
      </c>
      <c r="Z85" s="462">
        <v>43</v>
      </c>
      <c r="AA85" s="336">
        <f t="shared" si="17"/>
        <v>0</v>
      </c>
      <c r="AB85" s="15"/>
      <c r="AC85" s="15"/>
      <c r="AD85" s="15"/>
      <c r="AE85" s="15"/>
      <c r="AF85" s="15"/>
      <c r="AG85" s="15"/>
      <c r="AH85" s="15"/>
      <c r="AI85" s="15"/>
      <c r="AK85" s="46">
        <v>12</v>
      </c>
      <c r="AL85" s="39" t="s">
        <v>25</v>
      </c>
      <c r="AM85" s="330">
        <v>13</v>
      </c>
      <c r="AN85" s="331">
        <v>13</v>
      </c>
      <c r="AO85" s="330">
        <v>80</v>
      </c>
      <c r="AP85" s="331">
        <v>80</v>
      </c>
      <c r="AQ85" s="468">
        <f t="shared" si="18"/>
        <v>0</v>
      </c>
    </row>
    <row r="86" spans="2:43" ht="12.75">
      <c r="B86" s="46">
        <v>13</v>
      </c>
      <c r="C86" s="105" t="s">
        <v>46</v>
      </c>
      <c r="D86" s="462">
        <v>1</v>
      </c>
      <c r="E86" s="462">
        <v>1</v>
      </c>
      <c r="F86" s="462">
        <v>6</v>
      </c>
      <c r="G86" s="303">
        <v>6</v>
      </c>
      <c r="H86" s="331">
        <f t="shared" si="15"/>
        <v>0</v>
      </c>
      <c r="L86" s="46">
        <v>13</v>
      </c>
      <c r="M86" s="99" t="s">
        <v>46</v>
      </c>
      <c r="N86" s="465">
        <v>0</v>
      </c>
      <c r="O86" s="465">
        <v>0</v>
      </c>
      <c r="P86" s="331">
        <v>0</v>
      </c>
      <c r="Q86" s="338">
        <v>0</v>
      </c>
      <c r="R86" s="336">
        <f t="shared" si="16"/>
        <v>0</v>
      </c>
      <c r="S86" s="114"/>
      <c r="U86" s="39">
        <v>13</v>
      </c>
      <c r="V86" s="39" t="s">
        <v>46</v>
      </c>
      <c r="W86" s="330">
        <v>0</v>
      </c>
      <c r="X86" s="331">
        <v>0</v>
      </c>
      <c r="Y86" s="330">
        <v>1</v>
      </c>
      <c r="Z86" s="462">
        <v>1</v>
      </c>
      <c r="AA86" s="336">
        <f t="shared" si="17"/>
        <v>0</v>
      </c>
      <c r="AB86" s="15"/>
      <c r="AC86" s="15"/>
      <c r="AD86" s="15"/>
      <c r="AE86" s="15"/>
      <c r="AF86" s="15"/>
      <c r="AG86" s="15"/>
      <c r="AH86" s="15"/>
      <c r="AI86" s="15"/>
      <c r="AK86" s="46">
        <v>13</v>
      </c>
      <c r="AL86" s="39" t="s">
        <v>46</v>
      </c>
      <c r="AM86" s="330">
        <v>0</v>
      </c>
      <c r="AN86" s="331">
        <v>0</v>
      </c>
      <c r="AO86" s="330">
        <v>0</v>
      </c>
      <c r="AP86" s="331">
        <v>0</v>
      </c>
      <c r="AQ86" s="468">
        <f t="shared" si="18"/>
        <v>0</v>
      </c>
    </row>
    <row r="87" spans="2:43" ht="12.75">
      <c r="B87" s="46">
        <v>14</v>
      </c>
      <c r="C87" s="105" t="s">
        <v>47</v>
      </c>
      <c r="D87" s="462">
        <v>1</v>
      </c>
      <c r="E87" s="462">
        <v>1</v>
      </c>
      <c r="F87" s="462">
        <v>6</v>
      </c>
      <c r="G87" s="303">
        <v>6</v>
      </c>
      <c r="H87" s="331">
        <f t="shared" si="15"/>
        <v>0</v>
      </c>
      <c r="L87" s="46">
        <v>14</v>
      </c>
      <c r="M87" s="99" t="s">
        <v>47</v>
      </c>
      <c r="N87" s="465">
        <v>2</v>
      </c>
      <c r="O87" s="465">
        <v>2</v>
      </c>
      <c r="P87" s="331">
        <v>12</v>
      </c>
      <c r="Q87" s="338">
        <v>12</v>
      </c>
      <c r="R87" s="336">
        <f t="shared" si="16"/>
        <v>0</v>
      </c>
      <c r="S87" s="114"/>
      <c r="U87" s="39">
        <v>14</v>
      </c>
      <c r="V87" s="39" t="s">
        <v>47</v>
      </c>
      <c r="W87" s="330">
        <v>1</v>
      </c>
      <c r="X87" s="331">
        <v>1</v>
      </c>
      <c r="Y87" s="330">
        <v>5</v>
      </c>
      <c r="Z87" s="462">
        <v>5</v>
      </c>
      <c r="AA87" s="336">
        <f t="shared" si="17"/>
        <v>0</v>
      </c>
      <c r="AB87" s="15"/>
      <c r="AC87" s="15"/>
      <c r="AD87" s="15"/>
      <c r="AE87" s="15"/>
      <c r="AF87" s="15"/>
      <c r="AG87" s="15"/>
      <c r="AH87" s="15"/>
      <c r="AI87" s="15"/>
      <c r="AK87" s="46">
        <v>14</v>
      </c>
      <c r="AL87" s="39" t="s">
        <v>47</v>
      </c>
      <c r="AM87" s="330">
        <v>0</v>
      </c>
      <c r="AN87" s="331">
        <v>0</v>
      </c>
      <c r="AO87" s="330">
        <v>0</v>
      </c>
      <c r="AP87" s="331">
        <v>0</v>
      </c>
      <c r="AQ87" s="468">
        <f t="shared" si="18"/>
        <v>0</v>
      </c>
    </row>
    <row r="88" spans="2:43" ht="12.75">
      <c r="B88" s="46">
        <v>15</v>
      </c>
      <c r="C88" s="105" t="s">
        <v>48</v>
      </c>
      <c r="D88" s="462">
        <v>0</v>
      </c>
      <c r="E88" s="462">
        <v>0</v>
      </c>
      <c r="F88" s="462">
        <v>2</v>
      </c>
      <c r="G88" s="303">
        <v>0</v>
      </c>
      <c r="H88" s="331">
        <f t="shared" si="15"/>
        <v>2</v>
      </c>
      <c r="L88" s="46">
        <v>15</v>
      </c>
      <c r="M88" s="99" t="s">
        <v>48</v>
      </c>
      <c r="N88" s="465">
        <v>0</v>
      </c>
      <c r="O88" s="465">
        <v>0</v>
      </c>
      <c r="P88" s="331">
        <v>2</v>
      </c>
      <c r="Q88" s="338">
        <v>2</v>
      </c>
      <c r="R88" s="336">
        <f t="shared" si="16"/>
        <v>0</v>
      </c>
      <c r="S88" s="114"/>
      <c r="U88" s="39">
        <v>15</v>
      </c>
      <c r="V88" s="39" t="s">
        <v>48</v>
      </c>
      <c r="W88" s="330">
        <v>0</v>
      </c>
      <c r="X88" s="331">
        <v>0</v>
      </c>
      <c r="Y88" s="330">
        <v>1</v>
      </c>
      <c r="Z88" s="462">
        <v>1</v>
      </c>
      <c r="AA88" s="336">
        <f t="shared" si="17"/>
        <v>0</v>
      </c>
      <c r="AB88" s="15"/>
      <c r="AC88" s="15"/>
      <c r="AD88" s="15"/>
      <c r="AE88" s="15"/>
      <c r="AF88" s="15"/>
      <c r="AG88" s="15"/>
      <c r="AH88" s="15"/>
      <c r="AI88" s="15"/>
      <c r="AK88" s="46">
        <v>15</v>
      </c>
      <c r="AL88" s="39" t="s">
        <v>48</v>
      </c>
      <c r="AM88" s="330">
        <v>0</v>
      </c>
      <c r="AN88" s="331">
        <v>0</v>
      </c>
      <c r="AO88" s="330">
        <v>4</v>
      </c>
      <c r="AP88" s="331">
        <v>0</v>
      </c>
      <c r="AQ88" s="468">
        <f t="shared" si="18"/>
        <v>4</v>
      </c>
    </row>
    <row r="89" spans="2:43" ht="12.75">
      <c r="B89" s="46">
        <v>16</v>
      </c>
      <c r="C89" s="105" t="s">
        <v>49</v>
      </c>
      <c r="D89" s="462">
        <v>0</v>
      </c>
      <c r="E89" s="462">
        <v>0</v>
      </c>
      <c r="F89" s="462">
        <v>1</v>
      </c>
      <c r="G89" s="303">
        <v>0</v>
      </c>
      <c r="H89" s="331">
        <f t="shared" si="15"/>
        <v>1</v>
      </c>
      <c r="L89" s="46">
        <v>16</v>
      </c>
      <c r="M89" s="99" t="s">
        <v>49</v>
      </c>
      <c r="N89" s="465">
        <v>2</v>
      </c>
      <c r="O89" s="465">
        <v>0</v>
      </c>
      <c r="P89" s="331">
        <v>13</v>
      </c>
      <c r="Q89" s="338">
        <v>0</v>
      </c>
      <c r="R89" s="336">
        <f t="shared" si="16"/>
        <v>13</v>
      </c>
      <c r="S89" s="114"/>
      <c r="U89" s="39">
        <v>16</v>
      </c>
      <c r="V89" s="39" t="s">
        <v>49</v>
      </c>
      <c r="W89" s="330">
        <v>1</v>
      </c>
      <c r="X89" s="331">
        <v>1</v>
      </c>
      <c r="Y89" s="330">
        <v>9</v>
      </c>
      <c r="Z89" s="462">
        <v>6</v>
      </c>
      <c r="AA89" s="336">
        <f t="shared" si="17"/>
        <v>3</v>
      </c>
      <c r="AB89" s="15"/>
      <c r="AC89" s="15"/>
      <c r="AD89" s="15"/>
      <c r="AE89" s="15"/>
      <c r="AF89" s="15"/>
      <c r="AG89" s="15"/>
      <c r="AH89" s="15"/>
      <c r="AI89" s="15"/>
      <c r="AK89" s="46">
        <v>16</v>
      </c>
      <c r="AL89" s="39" t="s">
        <v>49</v>
      </c>
      <c r="AM89" s="330">
        <v>0</v>
      </c>
      <c r="AN89" s="331">
        <v>0</v>
      </c>
      <c r="AO89" s="330">
        <v>8</v>
      </c>
      <c r="AP89" s="331">
        <v>2</v>
      </c>
      <c r="AQ89" s="468">
        <f t="shared" si="18"/>
        <v>6</v>
      </c>
    </row>
    <row r="90" spans="2:43" ht="12.75">
      <c r="B90" s="46">
        <v>17</v>
      </c>
      <c r="C90" s="105" t="s">
        <v>26</v>
      </c>
      <c r="D90" s="462">
        <v>0</v>
      </c>
      <c r="E90" s="462">
        <v>0</v>
      </c>
      <c r="F90" s="462">
        <v>8</v>
      </c>
      <c r="G90" s="303">
        <v>0</v>
      </c>
      <c r="H90" s="331">
        <f t="shared" si="15"/>
        <v>8</v>
      </c>
      <c r="L90" s="46">
        <v>17</v>
      </c>
      <c r="M90" s="99" t="s">
        <v>26</v>
      </c>
      <c r="N90" s="465">
        <v>0</v>
      </c>
      <c r="O90" s="465">
        <v>0</v>
      </c>
      <c r="P90" s="331">
        <v>3</v>
      </c>
      <c r="Q90" s="338">
        <v>0</v>
      </c>
      <c r="R90" s="336">
        <f t="shared" si="16"/>
        <v>3</v>
      </c>
      <c r="S90" s="114"/>
      <c r="U90" s="39">
        <v>17</v>
      </c>
      <c r="V90" s="39" t="s">
        <v>26</v>
      </c>
      <c r="W90" s="330">
        <v>1</v>
      </c>
      <c r="X90" s="331">
        <v>0</v>
      </c>
      <c r="Y90" s="330">
        <v>10</v>
      </c>
      <c r="Z90" s="462">
        <v>0</v>
      </c>
      <c r="AA90" s="336">
        <f t="shared" si="17"/>
        <v>10</v>
      </c>
      <c r="AB90" s="15"/>
      <c r="AC90" s="15"/>
      <c r="AD90" s="15"/>
      <c r="AE90" s="15"/>
      <c r="AF90" s="15"/>
      <c r="AG90" s="15"/>
      <c r="AH90" s="15"/>
      <c r="AI90" s="15"/>
      <c r="AK90" s="46">
        <v>17</v>
      </c>
      <c r="AL90" s="39" t="s">
        <v>26</v>
      </c>
      <c r="AM90" s="330">
        <v>0</v>
      </c>
      <c r="AN90" s="331">
        <v>0</v>
      </c>
      <c r="AO90" s="330">
        <v>7</v>
      </c>
      <c r="AP90" s="331">
        <v>0</v>
      </c>
      <c r="AQ90" s="468">
        <f t="shared" si="18"/>
        <v>7</v>
      </c>
    </row>
    <row r="91" spans="2:43" ht="12.75">
      <c r="B91" s="46">
        <v>18</v>
      </c>
      <c r="C91" s="105" t="s">
        <v>27</v>
      </c>
      <c r="D91" s="462">
        <v>6</v>
      </c>
      <c r="E91" s="462">
        <v>6</v>
      </c>
      <c r="F91" s="462">
        <v>39</v>
      </c>
      <c r="G91" s="303">
        <v>36</v>
      </c>
      <c r="H91" s="331">
        <f t="shared" si="15"/>
        <v>3</v>
      </c>
      <c r="L91" s="46">
        <v>18</v>
      </c>
      <c r="M91" s="99" t="s">
        <v>27</v>
      </c>
      <c r="N91" s="465">
        <v>0</v>
      </c>
      <c r="O91" s="465">
        <v>0</v>
      </c>
      <c r="P91" s="331">
        <v>3</v>
      </c>
      <c r="Q91" s="338">
        <v>0</v>
      </c>
      <c r="R91" s="336">
        <f t="shared" si="16"/>
        <v>3</v>
      </c>
      <c r="S91" s="114"/>
      <c r="U91" s="39">
        <v>18</v>
      </c>
      <c r="V91" s="39" t="s">
        <v>27</v>
      </c>
      <c r="W91" s="330">
        <v>0</v>
      </c>
      <c r="X91" s="331">
        <v>0</v>
      </c>
      <c r="Y91" s="330">
        <v>9</v>
      </c>
      <c r="Z91" s="462">
        <v>0</v>
      </c>
      <c r="AA91" s="336">
        <f t="shared" si="17"/>
        <v>9</v>
      </c>
      <c r="AB91" s="15"/>
      <c r="AC91" s="15"/>
      <c r="AD91" s="15"/>
      <c r="AE91" s="15"/>
      <c r="AF91" s="15"/>
      <c r="AG91" s="15"/>
      <c r="AH91" s="15"/>
      <c r="AI91" s="15"/>
      <c r="AK91" s="46">
        <v>18</v>
      </c>
      <c r="AL91" s="39" t="s">
        <v>27</v>
      </c>
      <c r="AM91" s="330">
        <v>6</v>
      </c>
      <c r="AN91" s="331">
        <v>6</v>
      </c>
      <c r="AO91" s="330">
        <v>42</v>
      </c>
      <c r="AP91" s="331">
        <v>37</v>
      </c>
      <c r="AQ91" s="468">
        <f t="shared" si="18"/>
        <v>5</v>
      </c>
    </row>
    <row r="92" spans="2:43" ht="12.75">
      <c r="B92" s="46">
        <v>19</v>
      </c>
      <c r="C92" s="105" t="s">
        <v>28</v>
      </c>
      <c r="D92" s="462">
        <v>2</v>
      </c>
      <c r="E92" s="462">
        <v>2</v>
      </c>
      <c r="F92" s="462">
        <v>12</v>
      </c>
      <c r="G92" s="303">
        <v>12</v>
      </c>
      <c r="H92" s="331">
        <f t="shared" si="15"/>
        <v>0</v>
      </c>
      <c r="L92" s="46">
        <v>19</v>
      </c>
      <c r="M92" s="99" t="s">
        <v>28</v>
      </c>
      <c r="N92" s="465">
        <v>0</v>
      </c>
      <c r="O92" s="465">
        <v>0</v>
      </c>
      <c r="P92" s="331">
        <v>4</v>
      </c>
      <c r="Q92" s="338">
        <v>0</v>
      </c>
      <c r="R92" s="336">
        <f t="shared" si="16"/>
        <v>4</v>
      </c>
      <c r="S92" s="114"/>
      <c r="U92" s="39">
        <v>19</v>
      </c>
      <c r="V92" s="39" t="s">
        <v>28</v>
      </c>
      <c r="W92" s="330">
        <v>1</v>
      </c>
      <c r="X92" s="331">
        <v>1</v>
      </c>
      <c r="Y92" s="330">
        <v>9</v>
      </c>
      <c r="Z92" s="462">
        <v>6</v>
      </c>
      <c r="AA92" s="336">
        <f t="shared" si="17"/>
        <v>3</v>
      </c>
      <c r="AB92" s="15"/>
      <c r="AC92" s="15"/>
      <c r="AD92" s="15"/>
      <c r="AE92" s="15"/>
      <c r="AF92" s="15"/>
      <c r="AG92" s="15"/>
      <c r="AH92" s="15"/>
      <c r="AI92" s="15"/>
      <c r="AK92" s="46">
        <v>19</v>
      </c>
      <c r="AL92" s="39" t="s">
        <v>28</v>
      </c>
      <c r="AM92" s="330">
        <v>3</v>
      </c>
      <c r="AN92" s="331">
        <v>3</v>
      </c>
      <c r="AO92" s="330">
        <v>19</v>
      </c>
      <c r="AP92" s="331">
        <v>18</v>
      </c>
      <c r="AQ92" s="468">
        <f t="shared" si="18"/>
        <v>1</v>
      </c>
    </row>
    <row r="93" spans="2:43" ht="12.75">
      <c r="B93" s="46">
        <v>20</v>
      </c>
      <c r="C93" s="105" t="s">
        <v>50</v>
      </c>
      <c r="D93" s="462">
        <v>0</v>
      </c>
      <c r="E93" s="462">
        <v>0</v>
      </c>
      <c r="F93" s="462">
        <v>0</v>
      </c>
      <c r="G93" s="303">
        <v>0</v>
      </c>
      <c r="H93" s="331">
        <f t="shared" si="15"/>
        <v>0</v>
      </c>
      <c r="L93" s="46">
        <v>20</v>
      </c>
      <c r="M93" s="99" t="s">
        <v>50</v>
      </c>
      <c r="N93" s="465">
        <v>0</v>
      </c>
      <c r="O93" s="465">
        <v>0</v>
      </c>
      <c r="P93" s="331">
        <v>0</v>
      </c>
      <c r="Q93" s="338">
        <v>0</v>
      </c>
      <c r="R93" s="336">
        <f t="shared" si="16"/>
        <v>0</v>
      </c>
      <c r="S93" s="114"/>
      <c r="U93" s="39">
        <v>20</v>
      </c>
      <c r="V93" s="39" t="s">
        <v>50</v>
      </c>
      <c r="W93" s="330">
        <v>0</v>
      </c>
      <c r="X93" s="331">
        <v>0</v>
      </c>
      <c r="Y93" s="330">
        <v>1</v>
      </c>
      <c r="Z93" s="462">
        <v>1</v>
      </c>
      <c r="AA93" s="336">
        <f t="shared" si="17"/>
        <v>0</v>
      </c>
      <c r="AB93" s="15"/>
      <c r="AC93" s="15"/>
      <c r="AD93" s="15"/>
      <c r="AE93" s="15"/>
      <c r="AF93" s="15"/>
      <c r="AG93" s="15"/>
      <c r="AH93" s="15"/>
      <c r="AI93" s="15"/>
      <c r="AK93" s="46">
        <v>20</v>
      </c>
      <c r="AL93" s="39" t="s">
        <v>50</v>
      </c>
      <c r="AM93" s="330">
        <v>0</v>
      </c>
      <c r="AN93" s="331">
        <v>0</v>
      </c>
      <c r="AO93" s="330">
        <v>2</v>
      </c>
      <c r="AP93" s="331">
        <v>1</v>
      </c>
      <c r="AQ93" s="468">
        <f t="shared" si="18"/>
        <v>1</v>
      </c>
    </row>
    <row r="94" spans="2:43" ht="12.75">
      <c r="B94" s="46">
        <v>21</v>
      </c>
      <c r="C94" s="105" t="s">
        <v>29</v>
      </c>
      <c r="D94" s="462">
        <v>0</v>
      </c>
      <c r="E94" s="462">
        <v>0</v>
      </c>
      <c r="F94" s="462">
        <v>4</v>
      </c>
      <c r="G94" s="303">
        <v>4</v>
      </c>
      <c r="H94" s="331">
        <f t="shared" si="15"/>
        <v>0</v>
      </c>
      <c r="L94" s="46">
        <v>21</v>
      </c>
      <c r="M94" s="99" t="s">
        <v>29</v>
      </c>
      <c r="N94" s="465">
        <v>0</v>
      </c>
      <c r="O94" s="465">
        <v>0</v>
      </c>
      <c r="P94" s="331">
        <v>0</v>
      </c>
      <c r="Q94" s="338">
        <v>0</v>
      </c>
      <c r="R94" s="336">
        <f t="shared" si="16"/>
        <v>0</v>
      </c>
      <c r="S94" s="114"/>
      <c r="U94" s="39">
        <v>21</v>
      </c>
      <c r="V94" s="39" t="s">
        <v>29</v>
      </c>
      <c r="W94" s="330">
        <v>3</v>
      </c>
      <c r="X94" s="331">
        <v>3</v>
      </c>
      <c r="Y94" s="330">
        <v>20</v>
      </c>
      <c r="Z94" s="462">
        <v>20</v>
      </c>
      <c r="AA94" s="336">
        <f t="shared" si="17"/>
        <v>0</v>
      </c>
      <c r="AB94" s="15"/>
      <c r="AC94" s="15"/>
      <c r="AD94" s="15"/>
      <c r="AE94" s="15"/>
      <c r="AF94" s="15"/>
      <c r="AG94" s="15"/>
      <c r="AH94" s="15"/>
      <c r="AI94" s="15"/>
      <c r="AK94" s="46">
        <v>21</v>
      </c>
      <c r="AL94" s="39" t="s">
        <v>29</v>
      </c>
      <c r="AM94" s="330">
        <v>2</v>
      </c>
      <c r="AN94" s="331">
        <v>2</v>
      </c>
      <c r="AO94" s="330">
        <v>12</v>
      </c>
      <c r="AP94" s="331">
        <v>12</v>
      </c>
      <c r="AQ94" s="468">
        <f t="shared" si="18"/>
        <v>0</v>
      </c>
    </row>
    <row r="95" spans="2:43" ht="12.75">
      <c r="B95" s="46">
        <v>22</v>
      </c>
      <c r="C95" s="105" t="s">
        <v>30</v>
      </c>
      <c r="D95" s="462">
        <v>2</v>
      </c>
      <c r="E95" s="462">
        <v>0</v>
      </c>
      <c r="F95" s="462">
        <v>14</v>
      </c>
      <c r="G95" s="303">
        <v>0</v>
      </c>
      <c r="H95" s="331">
        <f t="shared" si="15"/>
        <v>14</v>
      </c>
      <c r="L95" s="46">
        <v>22</v>
      </c>
      <c r="M95" s="99" t="s">
        <v>30</v>
      </c>
      <c r="N95" s="465">
        <v>4</v>
      </c>
      <c r="O95" s="465">
        <v>4</v>
      </c>
      <c r="P95" s="331">
        <v>29</v>
      </c>
      <c r="Q95" s="338">
        <v>23</v>
      </c>
      <c r="R95" s="336">
        <f t="shared" si="16"/>
        <v>6</v>
      </c>
      <c r="S95" s="114"/>
      <c r="U95" s="39">
        <v>22</v>
      </c>
      <c r="V95" s="39" t="s">
        <v>30</v>
      </c>
      <c r="W95" s="330">
        <v>3</v>
      </c>
      <c r="X95" s="331">
        <v>1</v>
      </c>
      <c r="Y95" s="330">
        <v>22</v>
      </c>
      <c r="Z95" s="462">
        <v>6</v>
      </c>
      <c r="AA95" s="336">
        <f t="shared" si="17"/>
        <v>16</v>
      </c>
      <c r="AB95" s="15"/>
      <c r="AC95" s="15"/>
      <c r="AD95" s="15"/>
      <c r="AE95" s="15"/>
      <c r="AF95" s="15"/>
      <c r="AG95" s="15"/>
      <c r="AH95" s="15"/>
      <c r="AI95" s="15"/>
      <c r="AK95" s="46">
        <v>22</v>
      </c>
      <c r="AL95" s="39" t="s">
        <v>30</v>
      </c>
      <c r="AM95" s="330">
        <v>11</v>
      </c>
      <c r="AN95" s="331">
        <v>11</v>
      </c>
      <c r="AO95" s="330">
        <v>69</v>
      </c>
      <c r="AP95" s="331">
        <v>68</v>
      </c>
      <c r="AQ95" s="468">
        <f t="shared" si="18"/>
        <v>1</v>
      </c>
    </row>
    <row r="96" spans="2:43" ht="12.75">
      <c r="B96" s="46">
        <v>23</v>
      </c>
      <c r="C96" s="105" t="s">
        <v>31</v>
      </c>
      <c r="D96" s="462">
        <v>2</v>
      </c>
      <c r="E96" s="462">
        <v>2</v>
      </c>
      <c r="F96" s="462">
        <v>12</v>
      </c>
      <c r="G96" s="303">
        <v>12</v>
      </c>
      <c r="H96" s="331">
        <f t="shared" si="15"/>
        <v>0</v>
      </c>
      <c r="L96" s="46">
        <v>23</v>
      </c>
      <c r="M96" s="99" t="s">
        <v>31</v>
      </c>
      <c r="N96" s="465">
        <v>2</v>
      </c>
      <c r="O96" s="465">
        <v>2</v>
      </c>
      <c r="P96" s="331">
        <v>12</v>
      </c>
      <c r="Q96" s="338">
        <v>12</v>
      </c>
      <c r="R96" s="336">
        <f t="shared" si="16"/>
        <v>0</v>
      </c>
      <c r="S96" s="114"/>
      <c r="U96" s="39">
        <v>23</v>
      </c>
      <c r="V96" s="39" t="s">
        <v>31</v>
      </c>
      <c r="W96" s="330">
        <v>6</v>
      </c>
      <c r="X96" s="331">
        <v>6</v>
      </c>
      <c r="Y96" s="330">
        <v>39</v>
      </c>
      <c r="Z96" s="462">
        <v>39</v>
      </c>
      <c r="AA96" s="336">
        <f t="shared" si="17"/>
        <v>0</v>
      </c>
      <c r="AB96" s="15"/>
      <c r="AC96" s="15"/>
      <c r="AD96" s="15"/>
      <c r="AE96" s="15"/>
      <c r="AF96" s="15"/>
      <c r="AG96" s="15"/>
      <c r="AH96" s="15"/>
      <c r="AI96" s="15"/>
      <c r="AK96" s="46">
        <v>23</v>
      </c>
      <c r="AL96" s="39" t="s">
        <v>31</v>
      </c>
      <c r="AM96" s="330">
        <v>0</v>
      </c>
      <c r="AN96" s="331">
        <v>0</v>
      </c>
      <c r="AO96" s="330">
        <v>2</v>
      </c>
      <c r="AP96" s="331">
        <v>0</v>
      </c>
      <c r="AQ96" s="468">
        <f t="shared" si="18"/>
        <v>2</v>
      </c>
    </row>
    <row r="97" spans="2:43" ht="12.75">
      <c r="B97" s="46">
        <v>24</v>
      </c>
      <c r="C97" s="105" t="s">
        <v>32</v>
      </c>
      <c r="D97" s="462">
        <v>1</v>
      </c>
      <c r="E97" s="462">
        <v>1</v>
      </c>
      <c r="F97" s="462">
        <v>4</v>
      </c>
      <c r="G97" s="303">
        <v>4</v>
      </c>
      <c r="H97" s="331">
        <f t="shared" si="15"/>
        <v>0</v>
      </c>
      <c r="L97" s="46">
        <v>24</v>
      </c>
      <c r="M97" s="99" t="s">
        <v>32</v>
      </c>
      <c r="N97" s="465">
        <v>3</v>
      </c>
      <c r="O97" s="465">
        <v>3</v>
      </c>
      <c r="P97" s="331">
        <v>26</v>
      </c>
      <c r="Q97" s="338">
        <v>26</v>
      </c>
      <c r="R97" s="336">
        <f t="shared" si="16"/>
        <v>0</v>
      </c>
      <c r="S97" s="114"/>
      <c r="U97" s="39">
        <v>24</v>
      </c>
      <c r="V97" s="39" t="s">
        <v>32</v>
      </c>
      <c r="W97" s="330">
        <v>1</v>
      </c>
      <c r="X97" s="331">
        <v>1</v>
      </c>
      <c r="Y97" s="330">
        <v>7</v>
      </c>
      <c r="Z97" s="462">
        <v>7</v>
      </c>
      <c r="AA97" s="336">
        <f t="shared" si="17"/>
        <v>0</v>
      </c>
      <c r="AB97" s="15"/>
      <c r="AC97" s="15"/>
      <c r="AD97" s="15"/>
      <c r="AE97" s="15"/>
      <c r="AF97" s="15"/>
      <c r="AG97" s="15"/>
      <c r="AH97" s="15"/>
      <c r="AI97" s="15"/>
      <c r="AK97" s="46">
        <v>24</v>
      </c>
      <c r="AL97" s="39" t="s">
        <v>32</v>
      </c>
      <c r="AM97" s="330">
        <v>1</v>
      </c>
      <c r="AN97" s="331">
        <v>1</v>
      </c>
      <c r="AO97" s="330">
        <v>8</v>
      </c>
      <c r="AP97" s="331">
        <v>7</v>
      </c>
      <c r="AQ97" s="468">
        <f t="shared" si="18"/>
        <v>1</v>
      </c>
    </row>
    <row r="98" spans="2:43" ht="13.5" thickBot="1">
      <c r="B98" s="84">
        <v>25</v>
      </c>
      <c r="C98" s="106" t="s">
        <v>33</v>
      </c>
      <c r="D98" s="463">
        <v>1</v>
      </c>
      <c r="E98" s="463">
        <v>1</v>
      </c>
      <c r="F98" s="463">
        <v>6</v>
      </c>
      <c r="G98" s="303">
        <v>1</v>
      </c>
      <c r="H98" s="333">
        <f t="shared" si="15"/>
        <v>5</v>
      </c>
      <c r="L98" s="84">
        <v>25</v>
      </c>
      <c r="M98" s="116" t="s">
        <v>33</v>
      </c>
      <c r="N98" s="466">
        <v>1</v>
      </c>
      <c r="O98" s="466">
        <v>0</v>
      </c>
      <c r="P98" s="333">
        <v>10</v>
      </c>
      <c r="Q98" s="339">
        <v>0</v>
      </c>
      <c r="R98" s="336">
        <f t="shared" si="16"/>
        <v>10</v>
      </c>
      <c r="S98" s="114"/>
      <c r="U98" s="88">
        <v>25</v>
      </c>
      <c r="V98" s="88" t="s">
        <v>33</v>
      </c>
      <c r="W98" s="332">
        <v>3</v>
      </c>
      <c r="X98" s="333">
        <v>3</v>
      </c>
      <c r="Y98" s="332">
        <v>22</v>
      </c>
      <c r="Z98" s="463">
        <v>18</v>
      </c>
      <c r="AA98" s="336">
        <f t="shared" si="17"/>
        <v>4</v>
      </c>
      <c r="AB98" s="15"/>
      <c r="AC98" s="15"/>
      <c r="AD98" s="15"/>
      <c r="AE98" s="15"/>
      <c r="AF98" s="15"/>
      <c r="AG98" s="15"/>
      <c r="AH98" s="15"/>
      <c r="AI98" s="15"/>
      <c r="AK98" s="84">
        <v>25</v>
      </c>
      <c r="AL98" s="88" t="s">
        <v>33</v>
      </c>
      <c r="AM98" s="332">
        <v>1</v>
      </c>
      <c r="AN98" s="333">
        <v>1</v>
      </c>
      <c r="AO98" s="332">
        <v>8</v>
      </c>
      <c r="AP98" s="333">
        <v>5</v>
      </c>
      <c r="AQ98" s="468">
        <f t="shared" si="18"/>
        <v>3</v>
      </c>
    </row>
    <row r="99" spans="2:43" ht="13.5" thickBot="1">
      <c r="B99" s="450"/>
      <c r="C99" s="107"/>
      <c r="D99" s="334">
        <f>SUM(D74:D98)</f>
        <v>34</v>
      </c>
      <c r="E99" s="464">
        <f>SUM(E74:E98)</f>
        <v>32</v>
      </c>
      <c r="F99" s="334">
        <f>SUM(F74:F98)</f>
        <v>256</v>
      </c>
      <c r="G99" s="456">
        <f>SUM(G74:G98)</f>
        <v>192</v>
      </c>
      <c r="H99" s="334">
        <f>SUM(H74:H98)</f>
        <v>64</v>
      </c>
      <c r="L99" s="109"/>
      <c r="M99" s="107"/>
      <c r="N99" s="334">
        <f>SUM(N74:N98)</f>
        <v>54</v>
      </c>
      <c r="O99" s="334">
        <f>SUM(O74:O98)</f>
        <v>49</v>
      </c>
      <c r="P99" s="456">
        <f>SUM(P74:P98)</f>
        <v>383</v>
      </c>
      <c r="Q99" s="334">
        <f>SUM(Q74:Q98)</f>
        <v>310</v>
      </c>
      <c r="R99" s="334">
        <f>SUM(R74:R98)</f>
        <v>73</v>
      </c>
      <c r="S99" s="114"/>
      <c r="U99" s="109"/>
      <c r="V99" s="107"/>
      <c r="W99" s="456">
        <f>SUM(W74:W98)</f>
        <v>39</v>
      </c>
      <c r="X99" s="334">
        <f>SUM(X74:X98)</f>
        <v>36</v>
      </c>
      <c r="Y99" s="456">
        <f>SUM(Y74:Y98)</f>
        <v>299</v>
      </c>
      <c r="Z99" s="467">
        <f>SUM(Z74:Z98)</f>
        <v>243</v>
      </c>
      <c r="AA99" s="334">
        <f>SUM(AA74:AA98)</f>
        <v>56</v>
      </c>
      <c r="AB99" s="15"/>
      <c r="AC99" s="15"/>
      <c r="AD99" s="15"/>
      <c r="AE99" s="15"/>
      <c r="AF99" s="15"/>
      <c r="AG99" s="15"/>
      <c r="AH99" s="15"/>
      <c r="AI99" s="15"/>
      <c r="AK99" s="109"/>
      <c r="AL99" s="109"/>
      <c r="AM99" s="456">
        <f>SUM(AM74:AM98)</f>
        <v>59</v>
      </c>
      <c r="AN99" s="334">
        <f>SUM(AN74:AN98)</f>
        <v>56</v>
      </c>
      <c r="AO99" s="456">
        <f>SUM(AO74:AO98)</f>
        <v>420</v>
      </c>
      <c r="AP99" s="334">
        <f>SUM(AP74:AP98)</f>
        <v>354</v>
      </c>
      <c r="AQ99" s="457">
        <f>SUM(AQ74:AQ98)</f>
        <v>66</v>
      </c>
    </row>
    <row r="100" spans="2:35" ht="26.25" customHeight="1">
      <c r="B100" s="193"/>
      <c r="L100" s="15"/>
      <c r="S100" s="114"/>
      <c r="U100" s="15"/>
      <c r="AB100" s="15"/>
      <c r="AC100" s="15"/>
      <c r="AD100" s="15"/>
      <c r="AE100" s="15"/>
      <c r="AF100" s="15"/>
      <c r="AG100" s="15"/>
      <c r="AH100" s="15"/>
      <c r="AI100" s="15"/>
    </row>
    <row r="102" ht="13.5" customHeight="1"/>
    <row r="104" ht="18">
      <c r="G104" s="144" t="s">
        <v>107</v>
      </c>
    </row>
    <row r="105" spans="3:43" ht="15.75">
      <c r="C105" s="144" t="s">
        <v>87</v>
      </c>
      <c r="D105" s="144"/>
      <c r="M105" s="144" t="s">
        <v>88</v>
      </c>
      <c r="N105" s="144"/>
      <c r="O105" s="1"/>
      <c r="V105" s="144" t="s">
        <v>89</v>
      </c>
      <c r="AQ105" s="179" t="s">
        <v>117</v>
      </c>
    </row>
    <row r="106" spans="38:47" ht="15">
      <c r="AL106" s="144" t="s">
        <v>114</v>
      </c>
      <c r="AM106" s="1"/>
      <c r="AU106" s="144" t="s">
        <v>90</v>
      </c>
    </row>
    <row r="107" spans="41:44" ht="12.75">
      <c r="AO107" s="15"/>
      <c r="AP107" s="15"/>
      <c r="AR107" s="239"/>
    </row>
    <row r="108" spans="44:52" ht="13.5" thickBot="1">
      <c r="AR108" s="15"/>
      <c r="AT108" s="433"/>
      <c r="AU108" s="433"/>
      <c r="AV108" s="433"/>
      <c r="AW108" s="433"/>
      <c r="AX108" s="433"/>
      <c r="AZ108" s="432"/>
    </row>
    <row r="109" spans="2:52" ht="13.5" thickBot="1">
      <c r="B109" s="109" t="s">
        <v>0</v>
      </c>
      <c r="C109" s="85" t="s">
        <v>34</v>
      </c>
      <c r="D109" s="40" t="s">
        <v>85</v>
      </c>
      <c r="E109" s="40" t="s">
        <v>54</v>
      </c>
      <c r="F109" s="40" t="s">
        <v>86</v>
      </c>
      <c r="G109" s="40" t="s">
        <v>54</v>
      </c>
      <c r="H109" s="38" t="s">
        <v>55</v>
      </c>
      <c r="L109" s="109" t="s">
        <v>0</v>
      </c>
      <c r="M109" s="85" t="s">
        <v>34</v>
      </c>
      <c r="N109" s="40" t="s">
        <v>85</v>
      </c>
      <c r="O109" s="40" t="s">
        <v>54</v>
      </c>
      <c r="P109" s="40" t="s">
        <v>86</v>
      </c>
      <c r="Q109" s="40" t="s">
        <v>54</v>
      </c>
      <c r="R109" s="38" t="s">
        <v>55</v>
      </c>
      <c r="S109" s="112"/>
      <c r="U109" s="109" t="s">
        <v>0</v>
      </c>
      <c r="V109" s="85" t="s">
        <v>34</v>
      </c>
      <c r="W109" s="40" t="s">
        <v>85</v>
      </c>
      <c r="X109" s="40" t="s">
        <v>54</v>
      </c>
      <c r="Y109" s="40" t="s">
        <v>86</v>
      </c>
      <c r="Z109" s="40" t="s">
        <v>54</v>
      </c>
      <c r="AA109" s="38" t="s">
        <v>55</v>
      </c>
      <c r="AJ109" s="15"/>
      <c r="AK109" s="109" t="s">
        <v>0</v>
      </c>
      <c r="AL109" s="85" t="s">
        <v>34</v>
      </c>
      <c r="AM109" s="40" t="s">
        <v>85</v>
      </c>
      <c r="AN109" s="40" t="s">
        <v>54</v>
      </c>
      <c r="AO109" s="40" t="s">
        <v>86</v>
      </c>
      <c r="AP109" s="40" t="s">
        <v>54</v>
      </c>
      <c r="AQ109" s="38" t="s">
        <v>55</v>
      </c>
      <c r="AR109" s="15"/>
      <c r="AT109" s="109" t="s">
        <v>0</v>
      </c>
      <c r="AU109" s="85" t="s">
        <v>34</v>
      </c>
      <c r="AV109" s="40" t="s">
        <v>85</v>
      </c>
      <c r="AW109" s="40" t="s">
        <v>54</v>
      </c>
      <c r="AX109" s="40" t="s">
        <v>86</v>
      </c>
      <c r="AY109" s="40" t="s">
        <v>54</v>
      </c>
      <c r="AZ109" s="38" t="s">
        <v>55</v>
      </c>
    </row>
    <row r="110" spans="2:52" ht="13.5" thickBot="1">
      <c r="B110" s="435">
        <v>1</v>
      </c>
      <c r="C110" s="104" t="s">
        <v>16</v>
      </c>
      <c r="D110" s="303">
        <v>4</v>
      </c>
      <c r="E110" s="303">
        <v>4</v>
      </c>
      <c r="F110" s="303">
        <v>23</v>
      </c>
      <c r="G110" s="303">
        <v>23</v>
      </c>
      <c r="H110" s="402">
        <f>(F110-G110)</f>
        <v>0</v>
      </c>
      <c r="L110" s="435">
        <v>1</v>
      </c>
      <c r="M110" s="104" t="s">
        <v>16</v>
      </c>
      <c r="N110" s="303">
        <v>2</v>
      </c>
      <c r="O110" s="303">
        <v>2</v>
      </c>
      <c r="P110" s="303">
        <v>13</v>
      </c>
      <c r="Q110" s="303">
        <v>13</v>
      </c>
      <c r="R110" s="402">
        <f>(P110-Q110)</f>
        <v>0</v>
      </c>
      <c r="U110" s="435">
        <v>1</v>
      </c>
      <c r="V110" s="104" t="s">
        <v>16</v>
      </c>
      <c r="W110" s="303">
        <v>4</v>
      </c>
      <c r="X110" s="303">
        <v>4</v>
      </c>
      <c r="Y110" s="303">
        <v>24</v>
      </c>
      <c r="Z110" s="303">
        <v>24</v>
      </c>
      <c r="AA110" s="402">
        <f>(Y110-Z110)</f>
        <v>0</v>
      </c>
      <c r="AK110" s="435">
        <v>1</v>
      </c>
      <c r="AL110" s="104" t="s">
        <v>16</v>
      </c>
      <c r="AM110" s="303">
        <v>2</v>
      </c>
      <c r="AN110" s="303">
        <v>0</v>
      </c>
      <c r="AO110" s="303">
        <v>10</v>
      </c>
      <c r="AP110" s="303">
        <v>0</v>
      </c>
      <c r="AQ110" s="402">
        <f>(AO110-AP110)</f>
        <v>10</v>
      </c>
      <c r="AR110" s="15"/>
      <c r="AT110" s="435">
        <v>1</v>
      </c>
      <c r="AU110" s="104" t="s">
        <v>16</v>
      </c>
      <c r="AV110" s="303"/>
      <c r="AW110" s="303"/>
      <c r="AX110" s="303"/>
      <c r="AY110" s="303"/>
      <c r="AZ110" s="402">
        <f>(AX110-AY110)</f>
        <v>0</v>
      </c>
    </row>
    <row r="111" spans="2:52" ht="13.5" thickBot="1">
      <c r="B111" s="98">
        <v>2</v>
      </c>
      <c r="C111" s="105" t="s">
        <v>42</v>
      </c>
      <c r="D111" s="462">
        <v>12</v>
      </c>
      <c r="E111" s="462">
        <v>12</v>
      </c>
      <c r="F111" s="462">
        <v>70</v>
      </c>
      <c r="G111" s="303">
        <v>70</v>
      </c>
      <c r="H111" s="402">
        <f aca="true" t="shared" si="19" ref="H111:H134">(F111-G111)</f>
        <v>0</v>
      </c>
      <c r="L111" s="98">
        <v>2</v>
      </c>
      <c r="M111" s="105" t="s">
        <v>42</v>
      </c>
      <c r="N111" s="462">
        <v>0</v>
      </c>
      <c r="O111" s="462">
        <v>0</v>
      </c>
      <c r="P111" s="462">
        <v>3</v>
      </c>
      <c r="Q111" s="303">
        <v>3</v>
      </c>
      <c r="R111" s="331">
        <f aca="true" t="shared" si="20" ref="R111:R134">(P111-Q111)</f>
        <v>0</v>
      </c>
      <c r="U111" s="98">
        <v>2</v>
      </c>
      <c r="V111" s="105" t="s">
        <v>42</v>
      </c>
      <c r="W111" s="462">
        <v>0</v>
      </c>
      <c r="X111" s="462">
        <v>0</v>
      </c>
      <c r="Y111" s="462">
        <v>0</v>
      </c>
      <c r="Z111" s="303">
        <v>0</v>
      </c>
      <c r="AA111" s="331">
        <f aca="true" t="shared" si="21" ref="AA111:AA134">(Y111-Z111)</f>
        <v>0</v>
      </c>
      <c r="AK111" s="98">
        <v>2</v>
      </c>
      <c r="AL111" s="105" t="s">
        <v>42</v>
      </c>
      <c r="AM111" s="462">
        <v>0</v>
      </c>
      <c r="AN111" s="462">
        <v>0</v>
      </c>
      <c r="AO111" s="462">
        <v>2</v>
      </c>
      <c r="AP111" s="303">
        <v>2</v>
      </c>
      <c r="AQ111" s="331">
        <f aca="true" t="shared" si="22" ref="AQ111:AQ134">(AO111-AP111)</f>
        <v>0</v>
      </c>
      <c r="AR111" s="15"/>
      <c r="AT111" s="98">
        <v>2</v>
      </c>
      <c r="AU111" s="105" t="s">
        <v>42</v>
      </c>
      <c r="AV111" s="462"/>
      <c r="AW111" s="462"/>
      <c r="AX111" s="462"/>
      <c r="AY111" s="303"/>
      <c r="AZ111" s="331">
        <f aca="true" t="shared" si="23" ref="AZ111:AZ134">(AX111-AY111)</f>
        <v>0</v>
      </c>
    </row>
    <row r="112" spans="2:52" ht="13.5" thickBot="1">
      <c r="B112" s="98">
        <v>3</v>
      </c>
      <c r="C112" s="105" t="s">
        <v>18</v>
      </c>
      <c r="D112" s="462">
        <v>3</v>
      </c>
      <c r="E112" s="462">
        <v>1</v>
      </c>
      <c r="F112" s="462">
        <v>18</v>
      </c>
      <c r="G112" s="303">
        <v>6</v>
      </c>
      <c r="H112" s="402">
        <f t="shared" si="19"/>
        <v>12</v>
      </c>
      <c r="L112" s="98">
        <v>3</v>
      </c>
      <c r="M112" s="105" t="s">
        <v>18</v>
      </c>
      <c r="N112" s="462">
        <v>0</v>
      </c>
      <c r="O112" s="462">
        <v>0</v>
      </c>
      <c r="P112" s="462">
        <v>1</v>
      </c>
      <c r="Q112" s="303">
        <v>0</v>
      </c>
      <c r="R112" s="331">
        <f t="shared" si="20"/>
        <v>1</v>
      </c>
      <c r="U112" s="98">
        <v>3</v>
      </c>
      <c r="V112" s="105" t="s">
        <v>18</v>
      </c>
      <c r="W112" s="462">
        <v>0</v>
      </c>
      <c r="X112" s="462">
        <v>0</v>
      </c>
      <c r="Y112" s="462">
        <v>3</v>
      </c>
      <c r="Z112" s="303">
        <v>0</v>
      </c>
      <c r="AA112" s="331">
        <f t="shared" si="21"/>
        <v>3</v>
      </c>
      <c r="AK112" s="98">
        <v>3</v>
      </c>
      <c r="AL112" s="105" t="s">
        <v>18</v>
      </c>
      <c r="AM112" s="462">
        <v>0</v>
      </c>
      <c r="AN112" s="462">
        <v>0</v>
      </c>
      <c r="AO112" s="462">
        <v>4</v>
      </c>
      <c r="AP112" s="303">
        <v>0</v>
      </c>
      <c r="AQ112" s="331">
        <f t="shared" si="22"/>
        <v>4</v>
      </c>
      <c r="AR112" s="15"/>
      <c r="AT112" s="98">
        <v>3</v>
      </c>
      <c r="AU112" s="105" t="s">
        <v>18</v>
      </c>
      <c r="AV112" s="462"/>
      <c r="AW112" s="462"/>
      <c r="AX112" s="462"/>
      <c r="AY112" s="303"/>
      <c r="AZ112" s="331">
        <f t="shared" si="23"/>
        <v>0</v>
      </c>
    </row>
    <row r="113" spans="2:52" ht="13.5" thickBot="1">
      <c r="B113" s="98">
        <v>4</v>
      </c>
      <c r="C113" s="105" t="s">
        <v>19</v>
      </c>
      <c r="D113" s="462">
        <v>14</v>
      </c>
      <c r="E113" s="462">
        <v>14</v>
      </c>
      <c r="F113" s="462">
        <v>82</v>
      </c>
      <c r="G113" s="303">
        <v>82</v>
      </c>
      <c r="H113" s="402">
        <f t="shared" si="19"/>
        <v>0</v>
      </c>
      <c r="L113" s="98">
        <v>4</v>
      </c>
      <c r="M113" s="105" t="s">
        <v>19</v>
      </c>
      <c r="N113" s="462">
        <v>0</v>
      </c>
      <c r="O113" s="462">
        <v>0</v>
      </c>
      <c r="P113" s="462">
        <v>0</v>
      </c>
      <c r="Q113" s="303">
        <v>0</v>
      </c>
      <c r="R113" s="331">
        <f t="shared" si="20"/>
        <v>0</v>
      </c>
      <c r="U113" s="98">
        <v>4</v>
      </c>
      <c r="V113" s="105" t="s">
        <v>19</v>
      </c>
      <c r="W113" s="462">
        <v>4</v>
      </c>
      <c r="X113" s="462">
        <v>4</v>
      </c>
      <c r="Y113" s="462">
        <v>24</v>
      </c>
      <c r="Z113" s="303">
        <v>24</v>
      </c>
      <c r="AA113" s="331">
        <f t="shared" si="21"/>
        <v>0</v>
      </c>
      <c r="AK113" s="98">
        <v>4</v>
      </c>
      <c r="AL113" s="105" t="s">
        <v>19</v>
      </c>
      <c r="AM113" s="462">
        <v>3</v>
      </c>
      <c r="AN113" s="462">
        <v>3</v>
      </c>
      <c r="AO113" s="462">
        <v>18</v>
      </c>
      <c r="AP113" s="303">
        <v>18</v>
      </c>
      <c r="AQ113" s="331">
        <f t="shared" si="22"/>
        <v>0</v>
      </c>
      <c r="AR113" s="15"/>
      <c r="AT113" s="98">
        <v>4</v>
      </c>
      <c r="AU113" s="105" t="s">
        <v>19</v>
      </c>
      <c r="AV113" s="462"/>
      <c r="AW113" s="462"/>
      <c r="AX113" s="462"/>
      <c r="AY113" s="303"/>
      <c r="AZ113" s="331">
        <f t="shared" si="23"/>
        <v>0</v>
      </c>
    </row>
    <row r="114" spans="2:52" ht="13.5" thickBot="1">
      <c r="B114" s="100">
        <v>5</v>
      </c>
      <c r="C114" s="105" t="s">
        <v>20</v>
      </c>
      <c r="D114" s="462">
        <v>3</v>
      </c>
      <c r="E114" s="462">
        <v>3</v>
      </c>
      <c r="F114" s="462">
        <v>23</v>
      </c>
      <c r="G114" s="303">
        <v>18</v>
      </c>
      <c r="H114" s="402">
        <f t="shared" si="19"/>
        <v>5</v>
      </c>
      <c r="L114" s="100">
        <v>5</v>
      </c>
      <c r="M114" s="105" t="s">
        <v>20</v>
      </c>
      <c r="N114" s="462">
        <v>1</v>
      </c>
      <c r="O114" s="462">
        <v>0</v>
      </c>
      <c r="P114" s="462">
        <v>10</v>
      </c>
      <c r="Q114" s="303">
        <v>0</v>
      </c>
      <c r="R114" s="331">
        <f t="shared" si="20"/>
        <v>10</v>
      </c>
      <c r="U114" s="100">
        <v>5</v>
      </c>
      <c r="V114" s="105" t="s">
        <v>20</v>
      </c>
      <c r="W114" s="462">
        <v>4</v>
      </c>
      <c r="X114" s="462">
        <v>3</v>
      </c>
      <c r="Y114" s="462">
        <v>32</v>
      </c>
      <c r="Z114" s="303">
        <v>18</v>
      </c>
      <c r="AA114" s="331">
        <f t="shared" si="21"/>
        <v>14</v>
      </c>
      <c r="AK114" s="100">
        <v>5</v>
      </c>
      <c r="AL114" s="105" t="s">
        <v>20</v>
      </c>
      <c r="AM114" s="462">
        <v>3</v>
      </c>
      <c r="AN114" s="462">
        <v>2</v>
      </c>
      <c r="AO114" s="462">
        <v>21</v>
      </c>
      <c r="AP114" s="303">
        <v>13</v>
      </c>
      <c r="AQ114" s="331">
        <f t="shared" si="22"/>
        <v>8</v>
      </c>
      <c r="AR114" s="15"/>
      <c r="AT114" s="100">
        <v>5</v>
      </c>
      <c r="AU114" s="105" t="s">
        <v>20</v>
      </c>
      <c r="AV114" s="462"/>
      <c r="AW114" s="462"/>
      <c r="AX114" s="462"/>
      <c r="AY114" s="303"/>
      <c r="AZ114" s="331">
        <f t="shared" si="23"/>
        <v>0</v>
      </c>
    </row>
    <row r="115" spans="2:52" ht="13.5" thickBot="1">
      <c r="B115" s="98">
        <v>6</v>
      </c>
      <c r="C115" s="105" t="s">
        <v>43</v>
      </c>
      <c r="D115" s="462">
        <v>0</v>
      </c>
      <c r="E115" s="462">
        <v>0</v>
      </c>
      <c r="F115" s="462">
        <v>0</v>
      </c>
      <c r="G115" s="303">
        <v>0</v>
      </c>
      <c r="H115" s="402">
        <f t="shared" si="19"/>
        <v>0</v>
      </c>
      <c r="L115" s="98">
        <v>6</v>
      </c>
      <c r="M115" s="105" t="s">
        <v>43</v>
      </c>
      <c r="N115" s="462">
        <v>2</v>
      </c>
      <c r="O115" s="462">
        <v>1</v>
      </c>
      <c r="P115" s="462">
        <v>15</v>
      </c>
      <c r="Q115" s="303">
        <v>6</v>
      </c>
      <c r="R115" s="331">
        <f t="shared" si="20"/>
        <v>9</v>
      </c>
      <c r="U115" s="98">
        <v>6</v>
      </c>
      <c r="V115" s="105" t="s">
        <v>43</v>
      </c>
      <c r="W115" s="462">
        <v>6</v>
      </c>
      <c r="X115" s="462">
        <v>6</v>
      </c>
      <c r="Y115" s="462">
        <v>36</v>
      </c>
      <c r="Z115" s="303">
        <v>36</v>
      </c>
      <c r="AA115" s="331">
        <f t="shared" si="21"/>
        <v>0</v>
      </c>
      <c r="AK115" s="98">
        <v>6</v>
      </c>
      <c r="AL115" s="105" t="s">
        <v>43</v>
      </c>
      <c r="AM115" s="462">
        <v>0</v>
      </c>
      <c r="AN115" s="462">
        <v>0</v>
      </c>
      <c r="AO115" s="462">
        <v>1</v>
      </c>
      <c r="AP115" s="303">
        <v>1</v>
      </c>
      <c r="AQ115" s="331">
        <f t="shared" si="22"/>
        <v>0</v>
      </c>
      <c r="AR115" s="15"/>
      <c r="AT115" s="98">
        <v>6</v>
      </c>
      <c r="AU115" s="105" t="s">
        <v>43</v>
      </c>
      <c r="AV115" s="462"/>
      <c r="AW115" s="462"/>
      <c r="AX115" s="462"/>
      <c r="AY115" s="303"/>
      <c r="AZ115" s="331">
        <f t="shared" si="23"/>
        <v>0</v>
      </c>
    </row>
    <row r="116" spans="2:52" ht="13.5" thickBot="1">
      <c r="B116" s="98">
        <v>7</v>
      </c>
      <c r="C116" s="105" t="s">
        <v>44</v>
      </c>
      <c r="D116" s="462">
        <v>1</v>
      </c>
      <c r="E116" s="462">
        <v>1</v>
      </c>
      <c r="F116" s="462">
        <v>7</v>
      </c>
      <c r="G116" s="303">
        <v>7</v>
      </c>
      <c r="H116" s="402">
        <f t="shared" si="19"/>
        <v>0</v>
      </c>
      <c r="L116" s="98">
        <v>7</v>
      </c>
      <c r="M116" s="105" t="s">
        <v>44</v>
      </c>
      <c r="N116" s="462">
        <v>0</v>
      </c>
      <c r="O116" s="462">
        <v>0</v>
      </c>
      <c r="P116" s="462">
        <v>0</v>
      </c>
      <c r="Q116" s="303">
        <v>0</v>
      </c>
      <c r="R116" s="331">
        <f t="shared" si="20"/>
        <v>0</v>
      </c>
      <c r="U116" s="98">
        <v>7</v>
      </c>
      <c r="V116" s="105" t="s">
        <v>44</v>
      </c>
      <c r="W116" s="462">
        <v>0</v>
      </c>
      <c r="X116" s="462">
        <v>0</v>
      </c>
      <c r="Y116" s="462">
        <v>0</v>
      </c>
      <c r="Z116" s="303">
        <v>0</v>
      </c>
      <c r="AA116" s="331">
        <f t="shared" si="21"/>
        <v>0</v>
      </c>
      <c r="AK116" s="98">
        <v>7</v>
      </c>
      <c r="AL116" s="105" t="s">
        <v>44</v>
      </c>
      <c r="AM116" s="462">
        <v>0</v>
      </c>
      <c r="AN116" s="462">
        <v>0</v>
      </c>
      <c r="AO116" s="462">
        <v>1</v>
      </c>
      <c r="AP116" s="303">
        <v>1</v>
      </c>
      <c r="AQ116" s="331">
        <f t="shared" si="22"/>
        <v>0</v>
      </c>
      <c r="AR116" s="15"/>
      <c r="AT116" s="98">
        <v>7</v>
      </c>
      <c r="AU116" s="105" t="s">
        <v>44</v>
      </c>
      <c r="AV116" s="462"/>
      <c r="AW116" s="462"/>
      <c r="AX116" s="462"/>
      <c r="AY116" s="303"/>
      <c r="AZ116" s="331">
        <f t="shared" si="23"/>
        <v>0</v>
      </c>
    </row>
    <row r="117" spans="2:52" ht="13.5" thickBot="1">
      <c r="B117" s="100">
        <v>8</v>
      </c>
      <c r="C117" s="105" t="s">
        <v>21</v>
      </c>
      <c r="D117" s="462">
        <v>13</v>
      </c>
      <c r="E117" s="462">
        <v>13</v>
      </c>
      <c r="F117" s="462">
        <v>76</v>
      </c>
      <c r="G117" s="303">
        <v>76</v>
      </c>
      <c r="H117" s="402">
        <f t="shared" si="19"/>
        <v>0</v>
      </c>
      <c r="L117" s="100">
        <v>8</v>
      </c>
      <c r="M117" s="105" t="s">
        <v>21</v>
      </c>
      <c r="N117" s="462">
        <v>2</v>
      </c>
      <c r="O117" s="462">
        <v>2</v>
      </c>
      <c r="P117" s="462">
        <v>14</v>
      </c>
      <c r="Q117" s="303">
        <v>14</v>
      </c>
      <c r="R117" s="331">
        <f t="shared" si="20"/>
        <v>0</v>
      </c>
      <c r="U117" s="100">
        <v>8</v>
      </c>
      <c r="V117" s="105" t="s">
        <v>21</v>
      </c>
      <c r="W117" s="462">
        <v>4</v>
      </c>
      <c r="X117" s="462">
        <v>4</v>
      </c>
      <c r="Y117" s="462">
        <v>27</v>
      </c>
      <c r="Z117" s="303">
        <v>27</v>
      </c>
      <c r="AA117" s="331">
        <f t="shared" si="21"/>
        <v>0</v>
      </c>
      <c r="AK117" s="100">
        <v>8</v>
      </c>
      <c r="AL117" s="105" t="s">
        <v>21</v>
      </c>
      <c r="AM117" s="462">
        <v>4</v>
      </c>
      <c r="AN117" s="462">
        <v>2</v>
      </c>
      <c r="AO117" s="462">
        <v>23</v>
      </c>
      <c r="AP117" s="303">
        <v>13</v>
      </c>
      <c r="AQ117" s="331">
        <f t="shared" si="22"/>
        <v>10</v>
      </c>
      <c r="AR117" s="15"/>
      <c r="AT117" s="100">
        <v>8</v>
      </c>
      <c r="AU117" s="105" t="s">
        <v>21</v>
      </c>
      <c r="AV117" s="462"/>
      <c r="AW117" s="462"/>
      <c r="AX117" s="462"/>
      <c r="AY117" s="303"/>
      <c r="AZ117" s="331">
        <f t="shared" si="23"/>
        <v>0</v>
      </c>
    </row>
    <row r="118" spans="2:52" ht="13.5" thickBot="1">
      <c r="B118" s="98">
        <v>9</v>
      </c>
      <c r="C118" s="105" t="s">
        <v>22</v>
      </c>
      <c r="D118" s="462">
        <v>1</v>
      </c>
      <c r="E118" s="462">
        <v>1</v>
      </c>
      <c r="F118" s="462">
        <v>9</v>
      </c>
      <c r="G118" s="303">
        <v>6</v>
      </c>
      <c r="H118" s="402">
        <f t="shared" si="19"/>
        <v>3</v>
      </c>
      <c r="L118" s="98">
        <v>9</v>
      </c>
      <c r="M118" s="105" t="s">
        <v>22</v>
      </c>
      <c r="N118" s="462">
        <v>1</v>
      </c>
      <c r="O118" s="462">
        <v>0</v>
      </c>
      <c r="P118" s="462">
        <v>9</v>
      </c>
      <c r="Q118" s="303">
        <v>0</v>
      </c>
      <c r="R118" s="331">
        <f t="shared" si="20"/>
        <v>9</v>
      </c>
      <c r="U118" s="98">
        <v>9</v>
      </c>
      <c r="V118" s="105" t="s">
        <v>22</v>
      </c>
      <c r="W118" s="462">
        <v>4</v>
      </c>
      <c r="X118" s="462">
        <v>4</v>
      </c>
      <c r="Y118" s="462">
        <v>25</v>
      </c>
      <c r="Z118" s="303">
        <v>24</v>
      </c>
      <c r="AA118" s="331">
        <f t="shared" si="21"/>
        <v>1</v>
      </c>
      <c r="AK118" s="98">
        <v>9</v>
      </c>
      <c r="AL118" s="105" t="s">
        <v>22</v>
      </c>
      <c r="AM118" s="462">
        <v>4</v>
      </c>
      <c r="AN118" s="462">
        <v>4</v>
      </c>
      <c r="AO118" s="462">
        <v>26</v>
      </c>
      <c r="AP118" s="303">
        <v>24</v>
      </c>
      <c r="AQ118" s="331">
        <f t="shared" si="22"/>
        <v>2</v>
      </c>
      <c r="AR118" s="15"/>
      <c r="AT118" s="98">
        <v>9</v>
      </c>
      <c r="AU118" s="105" t="s">
        <v>22</v>
      </c>
      <c r="AV118" s="462"/>
      <c r="AW118" s="462"/>
      <c r="AX118" s="462"/>
      <c r="AY118" s="303"/>
      <c r="AZ118" s="331">
        <f t="shared" si="23"/>
        <v>0</v>
      </c>
    </row>
    <row r="119" spans="2:52" ht="13.5" thickBot="1">
      <c r="B119" s="98">
        <v>10</v>
      </c>
      <c r="C119" s="105" t="s">
        <v>45</v>
      </c>
      <c r="D119" s="462">
        <v>0</v>
      </c>
      <c r="E119" s="462">
        <v>0</v>
      </c>
      <c r="F119" s="462">
        <v>2</v>
      </c>
      <c r="G119" s="303">
        <v>0</v>
      </c>
      <c r="H119" s="402">
        <f t="shared" si="19"/>
        <v>2</v>
      </c>
      <c r="L119" s="98">
        <v>10</v>
      </c>
      <c r="M119" s="105" t="s">
        <v>45</v>
      </c>
      <c r="N119" s="462">
        <v>1</v>
      </c>
      <c r="O119" s="462">
        <v>0</v>
      </c>
      <c r="P119" s="462">
        <v>6</v>
      </c>
      <c r="Q119" s="303">
        <v>0</v>
      </c>
      <c r="R119" s="331">
        <f t="shared" si="20"/>
        <v>6</v>
      </c>
      <c r="U119" s="98">
        <v>10</v>
      </c>
      <c r="V119" s="105" t="s">
        <v>45</v>
      </c>
      <c r="W119" s="462">
        <v>4</v>
      </c>
      <c r="X119" s="462">
        <v>3</v>
      </c>
      <c r="Y119" s="462">
        <v>24</v>
      </c>
      <c r="Z119" s="303">
        <v>18</v>
      </c>
      <c r="AA119" s="331">
        <f t="shared" si="21"/>
        <v>6</v>
      </c>
      <c r="AK119" s="98">
        <v>10</v>
      </c>
      <c r="AL119" s="105" t="s">
        <v>45</v>
      </c>
      <c r="AM119" s="462">
        <v>1</v>
      </c>
      <c r="AN119" s="462">
        <v>0</v>
      </c>
      <c r="AO119" s="462">
        <v>8</v>
      </c>
      <c r="AP119" s="303">
        <v>0</v>
      </c>
      <c r="AQ119" s="331">
        <f t="shared" si="22"/>
        <v>8</v>
      </c>
      <c r="AR119" s="15"/>
      <c r="AT119" s="98">
        <v>10</v>
      </c>
      <c r="AU119" s="105" t="s">
        <v>45</v>
      </c>
      <c r="AV119" s="462"/>
      <c r="AW119" s="462"/>
      <c r="AX119" s="462"/>
      <c r="AY119" s="303"/>
      <c r="AZ119" s="331">
        <f t="shared" si="23"/>
        <v>0</v>
      </c>
    </row>
    <row r="120" spans="2:52" ht="13.5" thickBot="1">
      <c r="B120" s="98">
        <v>11</v>
      </c>
      <c r="C120" s="105" t="s">
        <v>24</v>
      </c>
      <c r="D120" s="462">
        <v>0</v>
      </c>
      <c r="E120" s="462">
        <v>0</v>
      </c>
      <c r="F120" s="462">
        <v>6</v>
      </c>
      <c r="G120" s="303">
        <v>0</v>
      </c>
      <c r="H120" s="402">
        <f t="shared" si="19"/>
        <v>6</v>
      </c>
      <c r="L120" s="98">
        <v>11</v>
      </c>
      <c r="M120" s="105" t="s">
        <v>24</v>
      </c>
      <c r="N120" s="462">
        <v>0</v>
      </c>
      <c r="O120" s="462">
        <v>0</v>
      </c>
      <c r="P120" s="462">
        <v>3</v>
      </c>
      <c r="Q120" s="303">
        <v>0</v>
      </c>
      <c r="R120" s="331">
        <f t="shared" si="20"/>
        <v>3</v>
      </c>
      <c r="U120" s="98">
        <v>11</v>
      </c>
      <c r="V120" s="105" t="s">
        <v>24</v>
      </c>
      <c r="W120" s="462">
        <v>1</v>
      </c>
      <c r="X120" s="462">
        <v>0</v>
      </c>
      <c r="Y120" s="462">
        <v>9</v>
      </c>
      <c r="Z120" s="303">
        <v>0</v>
      </c>
      <c r="AA120" s="331">
        <f t="shared" si="21"/>
        <v>9</v>
      </c>
      <c r="AK120" s="98">
        <v>11</v>
      </c>
      <c r="AL120" s="105" t="s">
        <v>24</v>
      </c>
      <c r="AM120" s="462">
        <v>0</v>
      </c>
      <c r="AN120" s="462">
        <v>0</v>
      </c>
      <c r="AO120" s="462">
        <v>1</v>
      </c>
      <c r="AP120" s="303">
        <v>0</v>
      </c>
      <c r="AQ120" s="331">
        <f t="shared" si="22"/>
        <v>1</v>
      </c>
      <c r="AR120" s="15"/>
      <c r="AT120" s="98">
        <v>11</v>
      </c>
      <c r="AU120" s="105" t="s">
        <v>24</v>
      </c>
      <c r="AV120" s="462"/>
      <c r="AW120" s="462"/>
      <c r="AX120" s="462"/>
      <c r="AY120" s="303"/>
      <c r="AZ120" s="331">
        <f t="shared" si="23"/>
        <v>0</v>
      </c>
    </row>
    <row r="121" spans="2:52" ht="13.5" thickBot="1">
      <c r="B121" s="100">
        <v>12</v>
      </c>
      <c r="C121" s="105" t="s">
        <v>25</v>
      </c>
      <c r="D121" s="462">
        <v>0</v>
      </c>
      <c r="E121" s="462">
        <v>0</v>
      </c>
      <c r="F121" s="462">
        <v>0</v>
      </c>
      <c r="G121" s="303">
        <v>0</v>
      </c>
      <c r="H121" s="402">
        <f t="shared" si="19"/>
        <v>0</v>
      </c>
      <c r="L121" s="100">
        <v>12</v>
      </c>
      <c r="M121" s="105" t="s">
        <v>25</v>
      </c>
      <c r="N121" s="462">
        <v>0</v>
      </c>
      <c r="O121" s="462">
        <v>0</v>
      </c>
      <c r="P121" s="462">
        <v>0</v>
      </c>
      <c r="Q121" s="303">
        <v>0</v>
      </c>
      <c r="R121" s="331">
        <f t="shared" si="20"/>
        <v>0</v>
      </c>
      <c r="U121" s="100">
        <v>12</v>
      </c>
      <c r="V121" s="105" t="s">
        <v>25</v>
      </c>
      <c r="W121" s="462">
        <v>0</v>
      </c>
      <c r="X121" s="462">
        <v>0</v>
      </c>
      <c r="Y121" s="462">
        <v>0</v>
      </c>
      <c r="Z121" s="303">
        <v>0</v>
      </c>
      <c r="AA121" s="331">
        <f t="shared" si="21"/>
        <v>0</v>
      </c>
      <c r="AK121" s="100">
        <v>12</v>
      </c>
      <c r="AL121" s="105" t="s">
        <v>25</v>
      </c>
      <c r="AM121" s="462">
        <v>0</v>
      </c>
      <c r="AN121" s="462">
        <v>0</v>
      </c>
      <c r="AO121" s="462">
        <v>0</v>
      </c>
      <c r="AP121" s="303">
        <v>0</v>
      </c>
      <c r="AQ121" s="331">
        <f t="shared" si="22"/>
        <v>0</v>
      </c>
      <c r="AR121" s="15"/>
      <c r="AT121" s="100">
        <v>12</v>
      </c>
      <c r="AU121" s="105" t="s">
        <v>25</v>
      </c>
      <c r="AV121" s="462"/>
      <c r="AW121" s="462"/>
      <c r="AX121" s="462"/>
      <c r="AY121" s="303"/>
      <c r="AZ121" s="331">
        <f t="shared" si="23"/>
        <v>0</v>
      </c>
    </row>
    <row r="122" spans="2:52" ht="13.5" thickBot="1">
      <c r="B122" s="98">
        <v>13</v>
      </c>
      <c r="C122" s="105" t="s">
        <v>46</v>
      </c>
      <c r="D122" s="462">
        <v>0</v>
      </c>
      <c r="E122" s="462">
        <v>0</v>
      </c>
      <c r="F122" s="462">
        <v>0</v>
      </c>
      <c r="G122" s="303">
        <v>0</v>
      </c>
      <c r="H122" s="402">
        <f t="shared" si="19"/>
        <v>0</v>
      </c>
      <c r="L122" s="98">
        <v>13</v>
      </c>
      <c r="M122" s="105" t="s">
        <v>46</v>
      </c>
      <c r="N122" s="462">
        <v>2</v>
      </c>
      <c r="O122" s="462">
        <v>2</v>
      </c>
      <c r="P122" s="462">
        <v>11</v>
      </c>
      <c r="Q122" s="303">
        <v>11</v>
      </c>
      <c r="R122" s="331">
        <f t="shared" si="20"/>
        <v>0</v>
      </c>
      <c r="U122" s="98">
        <v>13</v>
      </c>
      <c r="V122" s="105" t="s">
        <v>46</v>
      </c>
      <c r="W122" s="462">
        <v>1</v>
      </c>
      <c r="X122" s="462">
        <v>1</v>
      </c>
      <c r="Y122" s="462">
        <v>6</v>
      </c>
      <c r="Z122" s="303">
        <v>6</v>
      </c>
      <c r="AA122" s="331">
        <f t="shared" si="21"/>
        <v>0</v>
      </c>
      <c r="AK122" s="98">
        <v>13</v>
      </c>
      <c r="AL122" s="105" t="s">
        <v>46</v>
      </c>
      <c r="AM122" s="462">
        <v>0</v>
      </c>
      <c r="AN122" s="462">
        <v>0</v>
      </c>
      <c r="AO122" s="462">
        <v>1</v>
      </c>
      <c r="AP122" s="303">
        <v>0</v>
      </c>
      <c r="AQ122" s="331">
        <f t="shared" si="22"/>
        <v>1</v>
      </c>
      <c r="AR122" s="15"/>
      <c r="AT122" s="98">
        <v>13</v>
      </c>
      <c r="AU122" s="105" t="s">
        <v>46</v>
      </c>
      <c r="AV122" s="462"/>
      <c r="AW122" s="462"/>
      <c r="AX122" s="462"/>
      <c r="AY122" s="303"/>
      <c r="AZ122" s="331">
        <f t="shared" si="23"/>
        <v>0</v>
      </c>
    </row>
    <row r="123" spans="2:52" ht="13.5" thickBot="1">
      <c r="B123" s="98">
        <v>14</v>
      </c>
      <c r="C123" s="105" t="s">
        <v>47</v>
      </c>
      <c r="D123" s="462">
        <v>1</v>
      </c>
      <c r="E123" s="462">
        <v>1</v>
      </c>
      <c r="F123" s="462">
        <v>6</v>
      </c>
      <c r="G123" s="303">
        <v>6</v>
      </c>
      <c r="H123" s="402">
        <f t="shared" si="19"/>
        <v>0</v>
      </c>
      <c r="L123" s="98">
        <v>14</v>
      </c>
      <c r="M123" s="105" t="s">
        <v>47</v>
      </c>
      <c r="N123" s="462">
        <v>2</v>
      </c>
      <c r="O123" s="462">
        <v>2</v>
      </c>
      <c r="P123" s="462">
        <v>11</v>
      </c>
      <c r="Q123" s="303">
        <v>11</v>
      </c>
      <c r="R123" s="331">
        <f t="shared" si="20"/>
        <v>0</v>
      </c>
      <c r="U123" s="98">
        <v>14</v>
      </c>
      <c r="V123" s="105" t="s">
        <v>47</v>
      </c>
      <c r="W123" s="462">
        <v>0</v>
      </c>
      <c r="X123" s="462">
        <v>0</v>
      </c>
      <c r="Y123" s="462">
        <v>0</v>
      </c>
      <c r="Z123" s="303">
        <v>0</v>
      </c>
      <c r="AA123" s="331">
        <f t="shared" si="21"/>
        <v>0</v>
      </c>
      <c r="AK123" s="98">
        <v>14</v>
      </c>
      <c r="AL123" s="105" t="s">
        <v>47</v>
      </c>
      <c r="AM123" s="462">
        <v>2</v>
      </c>
      <c r="AN123" s="462">
        <v>2</v>
      </c>
      <c r="AO123" s="462">
        <v>12</v>
      </c>
      <c r="AP123" s="303">
        <v>12</v>
      </c>
      <c r="AQ123" s="331">
        <f t="shared" si="22"/>
        <v>0</v>
      </c>
      <c r="AR123" s="15"/>
      <c r="AT123" s="98">
        <v>14</v>
      </c>
      <c r="AU123" s="105" t="s">
        <v>47</v>
      </c>
      <c r="AV123" s="462"/>
      <c r="AW123" s="462"/>
      <c r="AX123" s="462"/>
      <c r="AY123" s="303"/>
      <c r="AZ123" s="331">
        <f t="shared" si="23"/>
        <v>0</v>
      </c>
    </row>
    <row r="124" spans="2:52" ht="13.5" thickBot="1">
      <c r="B124" s="98">
        <v>15</v>
      </c>
      <c r="C124" s="105" t="s">
        <v>48</v>
      </c>
      <c r="D124" s="462">
        <v>0</v>
      </c>
      <c r="E124" s="462">
        <v>0</v>
      </c>
      <c r="F124" s="462">
        <v>0</v>
      </c>
      <c r="G124" s="303">
        <v>0</v>
      </c>
      <c r="H124" s="402">
        <f t="shared" si="19"/>
        <v>0</v>
      </c>
      <c r="L124" s="98">
        <v>15</v>
      </c>
      <c r="M124" s="105" t="s">
        <v>48</v>
      </c>
      <c r="N124" s="462">
        <v>0</v>
      </c>
      <c r="O124" s="462">
        <v>0</v>
      </c>
      <c r="P124" s="462">
        <v>0</v>
      </c>
      <c r="Q124" s="303">
        <v>0</v>
      </c>
      <c r="R124" s="331">
        <f t="shared" si="20"/>
        <v>0</v>
      </c>
      <c r="U124" s="98">
        <v>15</v>
      </c>
      <c r="V124" s="105" t="s">
        <v>48</v>
      </c>
      <c r="W124" s="462">
        <v>0</v>
      </c>
      <c r="X124" s="462">
        <v>0</v>
      </c>
      <c r="Y124" s="462">
        <v>0</v>
      </c>
      <c r="Z124" s="303">
        <v>0</v>
      </c>
      <c r="AA124" s="331">
        <f t="shared" si="21"/>
        <v>0</v>
      </c>
      <c r="AK124" s="98">
        <v>15</v>
      </c>
      <c r="AL124" s="105" t="s">
        <v>48</v>
      </c>
      <c r="AM124" s="462">
        <v>0</v>
      </c>
      <c r="AN124" s="462">
        <v>0</v>
      </c>
      <c r="AO124" s="462">
        <v>1</v>
      </c>
      <c r="AP124" s="303">
        <v>0</v>
      </c>
      <c r="AQ124" s="331">
        <f t="shared" si="22"/>
        <v>1</v>
      </c>
      <c r="AR124" s="15"/>
      <c r="AT124" s="98">
        <v>15</v>
      </c>
      <c r="AU124" s="105" t="s">
        <v>48</v>
      </c>
      <c r="AV124" s="462"/>
      <c r="AW124" s="462"/>
      <c r="AX124" s="462"/>
      <c r="AY124" s="303"/>
      <c r="AZ124" s="331">
        <f t="shared" si="23"/>
        <v>0</v>
      </c>
    </row>
    <row r="125" spans="2:52" ht="13.5" thickBot="1">
      <c r="B125" s="100">
        <v>16</v>
      </c>
      <c r="C125" s="105" t="s">
        <v>49</v>
      </c>
      <c r="D125" s="462">
        <v>2</v>
      </c>
      <c r="E125" s="462">
        <v>2</v>
      </c>
      <c r="F125" s="462">
        <v>12</v>
      </c>
      <c r="G125" s="303">
        <v>12</v>
      </c>
      <c r="H125" s="402">
        <f t="shared" si="19"/>
        <v>0</v>
      </c>
      <c r="L125" s="100">
        <v>16</v>
      </c>
      <c r="M125" s="105" t="s">
        <v>49</v>
      </c>
      <c r="N125" s="462">
        <v>0</v>
      </c>
      <c r="O125" s="462">
        <v>0</v>
      </c>
      <c r="P125" s="462">
        <v>0</v>
      </c>
      <c r="Q125" s="303">
        <v>0</v>
      </c>
      <c r="R125" s="331">
        <f t="shared" si="20"/>
        <v>0</v>
      </c>
      <c r="U125" s="100">
        <v>16</v>
      </c>
      <c r="V125" s="105" t="s">
        <v>49</v>
      </c>
      <c r="W125" s="462">
        <v>0</v>
      </c>
      <c r="X125" s="462">
        <v>0</v>
      </c>
      <c r="Y125" s="462">
        <v>1</v>
      </c>
      <c r="Z125" s="303">
        <v>0</v>
      </c>
      <c r="AA125" s="331">
        <f t="shared" si="21"/>
        <v>1</v>
      </c>
      <c r="AK125" s="100">
        <v>16</v>
      </c>
      <c r="AL125" s="105" t="s">
        <v>49</v>
      </c>
      <c r="AM125" s="462">
        <v>2</v>
      </c>
      <c r="AN125" s="462">
        <v>0</v>
      </c>
      <c r="AO125" s="462">
        <v>18</v>
      </c>
      <c r="AP125" s="303">
        <v>10</v>
      </c>
      <c r="AQ125" s="331">
        <f t="shared" si="22"/>
        <v>8</v>
      </c>
      <c r="AR125" s="15"/>
      <c r="AT125" s="100">
        <v>16</v>
      </c>
      <c r="AU125" s="105" t="s">
        <v>49</v>
      </c>
      <c r="AV125" s="462"/>
      <c r="AW125" s="462"/>
      <c r="AX125" s="462"/>
      <c r="AY125" s="303"/>
      <c r="AZ125" s="331">
        <f t="shared" si="23"/>
        <v>0</v>
      </c>
    </row>
    <row r="126" spans="2:52" ht="13.5" thickBot="1">
      <c r="B126" s="98">
        <v>17</v>
      </c>
      <c r="C126" s="105" t="s">
        <v>26</v>
      </c>
      <c r="D126" s="462">
        <v>0</v>
      </c>
      <c r="E126" s="462">
        <v>0</v>
      </c>
      <c r="F126" s="462">
        <v>9</v>
      </c>
      <c r="G126" s="303">
        <v>0</v>
      </c>
      <c r="H126" s="402">
        <f t="shared" si="19"/>
        <v>9</v>
      </c>
      <c r="L126" s="98">
        <v>17</v>
      </c>
      <c r="M126" s="105" t="s">
        <v>26</v>
      </c>
      <c r="N126" s="462">
        <v>0</v>
      </c>
      <c r="O126" s="462">
        <v>0</v>
      </c>
      <c r="P126" s="462">
        <v>5</v>
      </c>
      <c r="Q126" s="303">
        <v>0</v>
      </c>
      <c r="R126" s="331">
        <f t="shared" si="20"/>
        <v>5</v>
      </c>
      <c r="U126" s="98">
        <v>17</v>
      </c>
      <c r="V126" s="105" t="s">
        <v>26</v>
      </c>
      <c r="W126" s="462">
        <v>1</v>
      </c>
      <c r="X126" s="462">
        <v>1</v>
      </c>
      <c r="Y126" s="462">
        <v>9</v>
      </c>
      <c r="Z126" s="303">
        <v>6</v>
      </c>
      <c r="AA126" s="331">
        <f t="shared" si="21"/>
        <v>3</v>
      </c>
      <c r="AK126" s="98">
        <v>17</v>
      </c>
      <c r="AL126" s="105" t="s">
        <v>26</v>
      </c>
      <c r="AM126" s="462">
        <v>6</v>
      </c>
      <c r="AN126" s="462">
        <v>0</v>
      </c>
      <c r="AO126" s="462">
        <v>6</v>
      </c>
      <c r="AP126" s="303">
        <v>0</v>
      </c>
      <c r="AQ126" s="331">
        <f t="shared" si="22"/>
        <v>6</v>
      </c>
      <c r="AR126" s="15"/>
      <c r="AT126" s="98">
        <v>17</v>
      </c>
      <c r="AU126" s="105" t="s">
        <v>26</v>
      </c>
      <c r="AV126" s="462"/>
      <c r="AW126" s="462"/>
      <c r="AX126" s="462"/>
      <c r="AY126" s="303"/>
      <c r="AZ126" s="331">
        <f t="shared" si="23"/>
        <v>0</v>
      </c>
    </row>
    <row r="127" spans="2:52" ht="13.5" thickBot="1">
      <c r="B127" s="98">
        <v>18</v>
      </c>
      <c r="C127" s="105" t="s">
        <v>27</v>
      </c>
      <c r="D127" s="462">
        <v>8</v>
      </c>
      <c r="E127" s="462">
        <v>7</v>
      </c>
      <c r="F127" s="462">
        <v>49</v>
      </c>
      <c r="G127" s="303">
        <v>41</v>
      </c>
      <c r="H127" s="402">
        <f t="shared" si="19"/>
        <v>8</v>
      </c>
      <c r="I127" s="623"/>
      <c r="L127" s="98">
        <v>18</v>
      </c>
      <c r="M127" s="105" t="s">
        <v>27</v>
      </c>
      <c r="N127" s="462">
        <v>2</v>
      </c>
      <c r="O127" s="462">
        <v>2</v>
      </c>
      <c r="P127" s="462">
        <v>17</v>
      </c>
      <c r="Q127" s="303">
        <v>12</v>
      </c>
      <c r="R127" s="331">
        <f t="shared" si="20"/>
        <v>5</v>
      </c>
      <c r="U127" s="98">
        <v>18</v>
      </c>
      <c r="V127" s="105" t="s">
        <v>27</v>
      </c>
      <c r="W127" s="462">
        <v>2</v>
      </c>
      <c r="X127" s="462">
        <v>1</v>
      </c>
      <c r="Y127" s="462">
        <v>14</v>
      </c>
      <c r="Z127" s="303">
        <v>6</v>
      </c>
      <c r="AA127" s="331">
        <f t="shared" si="21"/>
        <v>8</v>
      </c>
      <c r="AK127" s="98">
        <v>18</v>
      </c>
      <c r="AL127" s="105" t="s">
        <v>27</v>
      </c>
      <c r="AM127" s="462">
        <v>0</v>
      </c>
      <c r="AN127" s="462">
        <v>0</v>
      </c>
      <c r="AO127" s="462">
        <v>12</v>
      </c>
      <c r="AP127" s="303">
        <v>3</v>
      </c>
      <c r="AQ127" s="331">
        <f t="shared" si="22"/>
        <v>9</v>
      </c>
      <c r="AR127" s="15"/>
      <c r="AT127" s="98">
        <v>18</v>
      </c>
      <c r="AU127" s="105" t="s">
        <v>27</v>
      </c>
      <c r="AV127" s="462"/>
      <c r="AW127" s="462"/>
      <c r="AX127" s="462"/>
      <c r="AY127" s="303"/>
      <c r="AZ127" s="331">
        <f t="shared" si="23"/>
        <v>0</v>
      </c>
    </row>
    <row r="128" spans="2:52" ht="13.5" thickBot="1">
      <c r="B128" s="100">
        <v>19</v>
      </c>
      <c r="C128" s="105" t="s">
        <v>28</v>
      </c>
      <c r="D128" s="462">
        <v>1</v>
      </c>
      <c r="E128" s="462">
        <v>1</v>
      </c>
      <c r="F128" s="462">
        <v>10</v>
      </c>
      <c r="G128" s="303">
        <v>10</v>
      </c>
      <c r="H128" s="402">
        <f t="shared" si="19"/>
        <v>0</v>
      </c>
      <c r="L128" s="100">
        <v>19</v>
      </c>
      <c r="M128" s="105" t="s">
        <v>28</v>
      </c>
      <c r="N128" s="462">
        <v>5</v>
      </c>
      <c r="O128" s="462">
        <v>5</v>
      </c>
      <c r="P128" s="462">
        <v>29</v>
      </c>
      <c r="Q128" s="303">
        <v>29</v>
      </c>
      <c r="R128" s="331">
        <f t="shared" si="20"/>
        <v>0</v>
      </c>
      <c r="U128" s="100">
        <v>19</v>
      </c>
      <c r="V128" s="105" t="s">
        <v>28</v>
      </c>
      <c r="W128" s="462">
        <v>2</v>
      </c>
      <c r="X128" s="462">
        <v>2</v>
      </c>
      <c r="Y128" s="462">
        <v>12</v>
      </c>
      <c r="Z128" s="303">
        <v>12</v>
      </c>
      <c r="AA128" s="331">
        <f t="shared" si="21"/>
        <v>0</v>
      </c>
      <c r="AK128" s="100">
        <v>19</v>
      </c>
      <c r="AL128" s="105" t="s">
        <v>28</v>
      </c>
      <c r="AM128" s="462">
        <v>9</v>
      </c>
      <c r="AN128" s="462">
        <v>9</v>
      </c>
      <c r="AO128" s="462">
        <v>51</v>
      </c>
      <c r="AP128" s="303">
        <v>51</v>
      </c>
      <c r="AQ128" s="331">
        <f t="shared" si="22"/>
        <v>0</v>
      </c>
      <c r="AR128" s="15"/>
      <c r="AT128" s="100">
        <v>19</v>
      </c>
      <c r="AU128" s="105" t="s">
        <v>28</v>
      </c>
      <c r="AV128" s="462"/>
      <c r="AW128" s="462"/>
      <c r="AX128" s="462"/>
      <c r="AY128" s="303"/>
      <c r="AZ128" s="331">
        <f t="shared" si="23"/>
        <v>0</v>
      </c>
    </row>
    <row r="129" spans="2:52" ht="13.5" thickBot="1">
      <c r="B129" s="98">
        <v>20</v>
      </c>
      <c r="C129" s="105" t="s">
        <v>50</v>
      </c>
      <c r="D129" s="462">
        <v>0</v>
      </c>
      <c r="E129" s="462">
        <v>0</v>
      </c>
      <c r="F129" s="462">
        <v>0</v>
      </c>
      <c r="G129" s="303">
        <v>0</v>
      </c>
      <c r="H129" s="402">
        <f t="shared" si="19"/>
        <v>0</v>
      </c>
      <c r="L129" s="98">
        <v>20</v>
      </c>
      <c r="M129" s="105" t="s">
        <v>50</v>
      </c>
      <c r="N129" s="462">
        <v>2</v>
      </c>
      <c r="O129" s="462">
        <v>2</v>
      </c>
      <c r="P129" s="462">
        <v>12</v>
      </c>
      <c r="Q129" s="303">
        <v>12</v>
      </c>
      <c r="R129" s="331">
        <f t="shared" si="20"/>
        <v>0</v>
      </c>
      <c r="U129" s="98">
        <v>20</v>
      </c>
      <c r="V129" s="105" t="s">
        <v>50</v>
      </c>
      <c r="W129" s="462">
        <v>0</v>
      </c>
      <c r="X129" s="462">
        <v>0</v>
      </c>
      <c r="Y129" s="462">
        <v>0</v>
      </c>
      <c r="Z129" s="303">
        <v>0</v>
      </c>
      <c r="AA129" s="331">
        <f t="shared" si="21"/>
        <v>0</v>
      </c>
      <c r="AK129" s="98">
        <v>20</v>
      </c>
      <c r="AL129" s="105" t="s">
        <v>50</v>
      </c>
      <c r="AM129" s="462">
        <v>0</v>
      </c>
      <c r="AN129" s="462">
        <v>0</v>
      </c>
      <c r="AO129" s="462">
        <v>0</v>
      </c>
      <c r="AP129" s="303">
        <v>0</v>
      </c>
      <c r="AQ129" s="331">
        <f t="shared" si="22"/>
        <v>0</v>
      </c>
      <c r="AR129" s="15"/>
      <c r="AT129" s="98">
        <v>20</v>
      </c>
      <c r="AU129" s="105" t="s">
        <v>50</v>
      </c>
      <c r="AV129" s="462"/>
      <c r="AW129" s="462"/>
      <c r="AX129" s="462"/>
      <c r="AY129" s="303"/>
      <c r="AZ129" s="331">
        <f t="shared" si="23"/>
        <v>0</v>
      </c>
    </row>
    <row r="130" spans="2:52" ht="13.5" thickBot="1">
      <c r="B130" s="98">
        <v>21</v>
      </c>
      <c r="C130" s="105" t="s">
        <v>29</v>
      </c>
      <c r="D130" s="462">
        <v>0</v>
      </c>
      <c r="E130" s="462">
        <v>0</v>
      </c>
      <c r="F130" s="462">
        <v>0</v>
      </c>
      <c r="G130" s="303">
        <v>0</v>
      </c>
      <c r="H130" s="402">
        <f t="shared" si="19"/>
        <v>0</v>
      </c>
      <c r="L130" s="98">
        <v>21</v>
      </c>
      <c r="M130" s="105" t="s">
        <v>29</v>
      </c>
      <c r="N130" s="462">
        <v>0</v>
      </c>
      <c r="O130" s="462">
        <v>0</v>
      </c>
      <c r="P130" s="462">
        <v>0</v>
      </c>
      <c r="Q130" s="303">
        <v>0</v>
      </c>
      <c r="R130" s="331">
        <f t="shared" si="20"/>
        <v>0</v>
      </c>
      <c r="U130" s="98">
        <v>21</v>
      </c>
      <c r="V130" s="105" t="s">
        <v>29</v>
      </c>
      <c r="W130" s="462">
        <v>0</v>
      </c>
      <c r="X130" s="462">
        <v>0</v>
      </c>
      <c r="Y130" s="462">
        <v>2</v>
      </c>
      <c r="Z130" s="303">
        <v>0</v>
      </c>
      <c r="AA130" s="331">
        <f t="shared" si="21"/>
        <v>2</v>
      </c>
      <c r="AK130" s="98">
        <v>21</v>
      </c>
      <c r="AL130" s="105" t="s">
        <v>29</v>
      </c>
      <c r="AM130" s="462">
        <v>0</v>
      </c>
      <c r="AN130" s="462">
        <v>0</v>
      </c>
      <c r="AO130" s="462">
        <v>1</v>
      </c>
      <c r="AP130" s="303">
        <v>0</v>
      </c>
      <c r="AQ130" s="331">
        <f t="shared" si="22"/>
        <v>1</v>
      </c>
      <c r="AR130" s="15"/>
      <c r="AT130" s="98">
        <v>21</v>
      </c>
      <c r="AU130" s="105" t="s">
        <v>29</v>
      </c>
      <c r="AV130" s="462"/>
      <c r="AW130" s="462"/>
      <c r="AX130" s="462"/>
      <c r="AY130" s="303"/>
      <c r="AZ130" s="331">
        <f t="shared" si="23"/>
        <v>0</v>
      </c>
    </row>
    <row r="131" spans="2:52" ht="13.5" thickBot="1">
      <c r="B131" s="98">
        <v>22</v>
      </c>
      <c r="C131" s="105" t="s">
        <v>30</v>
      </c>
      <c r="D131" s="462">
        <v>3</v>
      </c>
      <c r="E131" s="462">
        <v>3</v>
      </c>
      <c r="F131" s="462">
        <v>19</v>
      </c>
      <c r="G131" s="303">
        <v>12</v>
      </c>
      <c r="H131" s="402">
        <f t="shared" si="19"/>
        <v>7</v>
      </c>
      <c r="L131" s="98">
        <v>22</v>
      </c>
      <c r="M131" s="105" t="s">
        <v>30</v>
      </c>
      <c r="N131" s="462">
        <v>2</v>
      </c>
      <c r="O131" s="462">
        <v>0</v>
      </c>
      <c r="P131" s="462">
        <v>14</v>
      </c>
      <c r="Q131" s="303">
        <v>0</v>
      </c>
      <c r="R131" s="331">
        <f t="shared" si="20"/>
        <v>14</v>
      </c>
      <c r="U131" s="98">
        <v>22</v>
      </c>
      <c r="V131" s="105" t="s">
        <v>30</v>
      </c>
      <c r="W131" s="462">
        <v>8</v>
      </c>
      <c r="X131" s="462">
        <v>8</v>
      </c>
      <c r="Y131" s="462">
        <v>48</v>
      </c>
      <c r="Z131" s="303">
        <v>48</v>
      </c>
      <c r="AA131" s="331">
        <f t="shared" si="21"/>
        <v>0</v>
      </c>
      <c r="AK131" s="98">
        <v>22</v>
      </c>
      <c r="AL131" s="105" t="s">
        <v>30</v>
      </c>
      <c r="AM131" s="462">
        <v>4</v>
      </c>
      <c r="AN131" s="462">
        <v>2</v>
      </c>
      <c r="AO131" s="462">
        <v>31</v>
      </c>
      <c r="AP131" s="303">
        <v>13</v>
      </c>
      <c r="AQ131" s="331">
        <f t="shared" si="22"/>
        <v>18</v>
      </c>
      <c r="AR131" s="15"/>
      <c r="AT131" s="98">
        <v>22</v>
      </c>
      <c r="AU131" s="105" t="s">
        <v>30</v>
      </c>
      <c r="AV131" s="462"/>
      <c r="AW131" s="462"/>
      <c r="AX131" s="462"/>
      <c r="AY131" s="303"/>
      <c r="AZ131" s="331">
        <f t="shared" si="23"/>
        <v>0</v>
      </c>
    </row>
    <row r="132" spans="2:52" ht="13.5" thickBot="1">
      <c r="B132" s="98">
        <v>23</v>
      </c>
      <c r="C132" s="105" t="s">
        <v>31</v>
      </c>
      <c r="D132" s="462">
        <v>1</v>
      </c>
      <c r="E132" s="462">
        <v>1</v>
      </c>
      <c r="F132" s="462">
        <v>12</v>
      </c>
      <c r="G132" s="303">
        <v>6</v>
      </c>
      <c r="H132" s="402">
        <f t="shared" si="19"/>
        <v>6</v>
      </c>
      <c r="L132" s="98">
        <v>23</v>
      </c>
      <c r="M132" s="105" t="s">
        <v>31</v>
      </c>
      <c r="N132" s="462">
        <v>0</v>
      </c>
      <c r="O132" s="462">
        <v>0</v>
      </c>
      <c r="P132" s="462">
        <v>1</v>
      </c>
      <c r="Q132" s="303">
        <v>0</v>
      </c>
      <c r="R132" s="331">
        <f t="shared" si="20"/>
        <v>1</v>
      </c>
      <c r="U132" s="98">
        <v>23</v>
      </c>
      <c r="V132" s="105" t="s">
        <v>31</v>
      </c>
      <c r="W132" s="462">
        <v>1</v>
      </c>
      <c r="X132" s="462">
        <v>0</v>
      </c>
      <c r="Y132" s="462">
        <v>7</v>
      </c>
      <c r="Z132" s="303">
        <v>0</v>
      </c>
      <c r="AA132" s="331">
        <f t="shared" si="21"/>
        <v>7</v>
      </c>
      <c r="AK132" s="98">
        <v>23</v>
      </c>
      <c r="AL132" s="105" t="s">
        <v>31</v>
      </c>
      <c r="AM132" s="462">
        <v>0</v>
      </c>
      <c r="AN132" s="462">
        <v>0</v>
      </c>
      <c r="AO132" s="462">
        <v>3</v>
      </c>
      <c r="AP132" s="303">
        <v>0</v>
      </c>
      <c r="AQ132" s="331">
        <f t="shared" si="22"/>
        <v>3</v>
      </c>
      <c r="AR132" s="15"/>
      <c r="AT132" s="98">
        <v>23</v>
      </c>
      <c r="AU132" s="105" t="s">
        <v>31</v>
      </c>
      <c r="AV132" s="462"/>
      <c r="AW132" s="462"/>
      <c r="AX132" s="462"/>
      <c r="AY132" s="303"/>
      <c r="AZ132" s="331">
        <f t="shared" si="23"/>
        <v>0</v>
      </c>
    </row>
    <row r="133" spans="2:52" ht="13.5" thickBot="1">
      <c r="B133" s="98">
        <v>24</v>
      </c>
      <c r="C133" s="105" t="s">
        <v>32</v>
      </c>
      <c r="D133" s="462">
        <v>3</v>
      </c>
      <c r="E133" s="462">
        <v>3</v>
      </c>
      <c r="F133" s="462">
        <v>19</v>
      </c>
      <c r="G133" s="303">
        <v>18</v>
      </c>
      <c r="H133" s="402">
        <f t="shared" si="19"/>
        <v>1</v>
      </c>
      <c r="L133" s="98">
        <v>24</v>
      </c>
      <c r="M133" s="105" t="s">
        <v>32</v>
      </c>
      <c r="N133" s="462">
        <v>1</v>
      </c>
      <c r="O133" s="462">
        <v>1</v>
      </c>
      <c r="P133" s="462">
        <v>7</v>
      </c>
      <c r="Q133" s="303">
        <v>7</v>
      </c>
      <c r="R133" s="331">
        <f t="shared" si="20"/>
        <v>0</v>
      </c>
      <c r="U133" s="98">
        <v>24</v>
      </c>
      <c r="V133" s="105" t="s">
        <v>32</v>
      </c>
      <c r="W133" s="462">
        <v>2</v>
      </c>
      <c r="X133" s="462">
        <v>2</v>
      </c>
      <c r="Y133" s="462">
        <v>12</v>
      </c>
      <c r="Z133" s="303">
        <v>11</v>
      </c>
      <c r="AA133" s="331">
        <f t="shared" si="21"/>
        <v>1</v>
      </c>
      <c r="AK133" s="98">
        <v>24</v>
      </c>
      <c r="AL133" s="105" t="s">
        <v>32</v>
      </c>
      <c r="AM133" s="462">
        <v>3</v>
      </c>
      <c r="AN133" s="462">
        <v>3</v>
      </c>
      <c r="AO133" s="462">
        <v>21</v>
      </c>
      <c r="AP133" s="303">
        <v>16</v>
      </c>
      <c r="AQ133" s="331">
        <f t="shared" si="22"/>
        <v>5</v>
      </c>
      <c r="AR133" s="15"/>
      <c r="AT133" s="98">
        <v>24</v>
      </c>
      <c r="AU133" s="105" t="s">
        <v>32</v>
      </c>
      <c r="AV133" s="462"/>
      <c r="AW133" s="462"/>
      <c r="AX133" s="462"/>
      <c r="AY133" s="303"/>
      <c r="AZ133" s="331">
        <f t="shared" si="23"/>
        <v>0</v>
      </c>
    </row>
    <row r="134" spans="2:52" ht="13.5" thickBot="1">
      <c r="B134" s="405">
        <v>25</v>
      </c>
      <c r="C134" s="106" t="s">
        <v>33</v>
      </c>
      <c r="D134" s="463">
        <v>3</v>
      </c>
      <c r="E134" s="463">
        <v>3</v>
      </c>
      <c r="F134" s="463">
        <v>22</v>
      </c>
      <c r="G134" s="303">
        <v>17</v>
      </c>
      <c r="H134" s="402">
        <f t="shared" si="19"/>
        <v>5</v>
      </c>
      <c r="L134" s="405">
        <v>25</v>
      </c>
      <c r="M134" s="106" t="s">
        <v>33</v>
      </c>
      <c r="N134" s="463">
        <v>0</v>
      </c>
      <c r="O134" s="463">
        <v>0</v>
      </c>
      <c r="P134" s="463">
        <v>4</v>
      </c>
      <c r="Q134" s="303">
        <v>0</v>
      </c>
      <c r="R134" s="451">
        <f t="shared" si="20"/>
        <v>4</v>
      </c>
      <c r="U134" s="405">
        <v>25</v>
      </c>
      <c r="V134" s="106" t="s">
        <v>33</v>
      </c>
      <c r="W134" s="463">
        <v>0</v>
      </c>
      <c r="X134" s="463">
        <v>0</v>
      </c>
      <c r="Y134" s="463">
        <v>4</v>
      </c>
      <c r="Z134" s="303">
        <v>0</v>
      </c>
      <c r="AA134" s="461">
        <f t="shared" si="21"/>
        <v>4</v>
      </c>
      <c r="AK134" s="405">
        <v>25</v>
      </c>
      <c r="AL134" s="106" t="s">
        <v>33</v>
      </c>
      <c r="AM134" s="463">
        <v>0</v>
      </c>
      <c r="AN134" s="463">
        <v>0</v>
      </c>
      <c r="AO134" s="463">
        <v>9</v>
      </c>
      <c r="AP134" s="303">
        <v>2</v>
      </c>
      <c r="AQ134" s="461">
        <f t="shared" si="22"/>
        <v>7</v>
      </c>
      <c r="AR134" s="15"/>
      <c r="AT134" s="405">
        <v>25</v>
      </c>
      <c r="AU134" s="106" t="s">
        <v>33</v>
      </c>
      <c r="AV134" s="463"/>
      <c r="AW134" s="463"/>
      <c r="AX134" s="463"/>
      <c r="AY134" s="303"/>
      <c r="AZ134" s="461">
        <f t="shared" si="23"/>
        <v>0</v>
      </c>
    </row>
    <row r="135" spans="2:52" ht="13.5" thickBot="1">
      <c r="B135" s="450"/>
      <c r="C135" s="107"/>
      <c r="D135" s="334">
        <f>SUM(D110:D134)</f>
        <v>73</v>
      </c>
      <c r="E135" s="464">
        <f>SUM(E110:E134)</f>
        <v>70</v>
      </c>
      <c r="F135" s="334">
        <f>SUM(F110:F134)</f>
        <v>474</v>
      </c>
      <c r="G135" s="456">
        <f>SUM(G110:G134)</f>
        <v>410</v>
      </c>
      <c r="H135" s="334">
        <f>SUM(H110:H134)</f>
        <v>64</v>
      </c>
      <c r="L135" s="450"/>
      <c r="M135" s="107"/>
      <c r="N135" s="334">
        <f>SUM(N110:N134)</f>
        <v>25</v>
      </c>
      <c r="O135" s="464">
        <f>SUM(O110:O134)</f>
        <v>19</v>
      </c>
      <c r="P135" s="334">
        <f>SUM(P110:P134)</f>
        <v>185</v>
      </c>
      <c r="Q135" s="457">
        <f>SUM(Q110:Q134)</f>
        <v>118</v>
      </c>
      <c r="R135" s="334">
        <f>SUM(R110:R134)</f>
        <v>67</v>
      </c>
      <c r="U135" s="450"/>
      <c r="V135" s="107"/>
      <c r="W135" s="334">
        <f>SUM(W110:W134)</f>
        <v>48</v>
      </c>
      <c r="X135" s="464">
        <f>SUM(X110:X134)</f>
        <v>43</v>
      </c>
      <c r="Y135" s="334">
        <f>SUM(Y110:Y134)</f>
        <v>319</v>
      </c>
      <c r="Z135" s="456">
        <f>SUM(Z110:Z134)</f>
        <v>260</v>
      </c>
      <c r="AA135" s="334">
        <f>SUM(AA110:AA134)</f>
        <v>59</v>
      </c>
      <c r="AK135" s="450"/>
      <c r="AL135" s="107"/>
      <c r="AM135" s="476">
        <f>SUM(AM110:AM134)</f>
        <v>43</v>
      </c>
      <c r="AN135" s="658">
        <f>SUM(AN110:AN134)</f>
        <v>27</v>
      </c>
      <c r="AO135" s="476">
        <f>SUM(AO110:AO134)</f>
        <v>281</v>
      </c>
      <c r="AP135" s="477">
        <f>SUM(AP110:AP134)</f>
        <v>179</v>
      </c>
      <c r="AQ135" s="476">
        <f>SUM(AQ110:AQ134)</f>
        <v>102</v>
      </c>
      <c r="AT135" s="450"/>
      <c r="AU135" s="107"/>
      <c r="AV135" s="334"/>
      <c r="AW135" s="464"/>
      <c r="AX135" s="334"/>
      <c r="AY135" s="456"/>
      <c r="AZ135" s="334"/>
    </row>
    <row r="136" ht="12.75">
      <c r="B136" s="193"/>
    </row>
  </sheetData>
  <sheetProtection/>
  <mergeCells count="1">
    <mergeCell ref="F70:G70"/>
  </mergeCells>
  <printOptions/>
  <pageMargins left="0.75" right="0.75" top="1" bottom="1" header="0.5" footer="0.5"/>
  <pageSetup horizontalDpi="300" verticalDpi="300" orientation="portrait" paperSize="9" r:id="rId1"/>
  <rowBreaks count="3" manualBreakCount="3">
    <brk id="35" max="101" man="1"/>
    <brk id="69" max="101" man="1"/>
    <brk id="101" max="255" man="1"/>
  </rowBreaks>
  <colBreaks count="4" manualBreakCount="4">
    <brk id="8" max="139" man="1"/>
    <brk id="20" max="139" man="1"/>
    <brk id="35" max="139" man="1"/>
    <brk id="51" max="1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T97"/>
  <sheetViews>
    <sheetView zoomScale="75" zoomScaleNormal="75" zoomScaleSheetLayoutView="75" zoomScalePageLayoutView="0" workbookViewId="0" topLeftCell="A59">
      <selection activeCell="H99" sqref="H99"/>
    </sheetView>
  </sheetViews>
  <sheetFormatPr defaultColWidth="9.00390625" defaultRowHeight="12.75"/>
  <cols>
    <col min="1" max="1" width="3.75390625" style="0" customWidth="1"/>
    <col min="2" max="2" width="16.25390625" style="0" customWidth="1"/>
    <col min="3" max="3" width="9.375" style="0" customWidth="1"/>
    <col min="4" max="4" width="9.625" style="0" customWidth="1"/>
    <col min="5" max="5" width="9.875" style="0" customWidth="1"/>
    <col min="6" max="6" width="9.25390625" style="0" customWidth="1"/>
    <col min="7" max="7" width="9.00390625" style="0" customWidth="1"/>
    <col min="8" max="8" width="9.75390625" style="0" customWidth="1"/>
    <col min="9" max="9" width="9.375" style="0" customWidth="1"/>
    <col min="10" max="10" width="8.75390625" style="0" customWidth="1"/>
    <col min="14" max="14" width="5.875" style="0" customWidth="1"/>
    <col min="15" max="16" width="10.875" style="0" customWidth="1"/>
    <col min="17" max="17" width="10.25390625" style="0" customWidth="1"/>
    <col min="18" max="18" width="10.125" style="0" customWidth="1"/>
    <col min="19" max="19" width="8.625" style="0" customWidth="1"/>
  </cols>
  <sheetData>
    <row r="2" ht="15.75">
      <c r="A2" s="179" t="s">
        <v>134</v>
      </c>
    </row>
    <row r="3" spans="1:3" ht="15.75">
      <c r="A3" s="179"/>
      <c r="B3" s="179" t="s">
        <v>133</v>
      </c>
      <c r="C3" s="179"/>
    </row>
    <row r="4" ht="13.5" thickBot="1"/>
    <row r="5" spans="1:19" ht="15.75" thickBot="1">
      <c r="A5" s="500" t="s">
        <v>0</v>
      </c>
      <c r="B5" s="501" t="s">
        <v>118</v>
      </c>
      <c r="C5" s="625"/>
      <c r="D5" s="517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7"/>
    </row>
    <row r="6" spans="1:19" ht="15.75" thickBot="1">
      <c r="A6" s="401"/>
      <c r="B6" s="133"/>
      <c r="C6" s="401"/>
      <c r="D6" s="502" t="s">
        <v>126</v>
      </c>
      <c r="E6" s="502" t="s">
        <v>127</v>
      </c>
      <c r="F6" s="503" t="s">
        <v>130</v>
      </c>
      <c r="G6" s="502" t="s">
        <v>128</v>
      </c>
      <c r="H6" s="502" t="s">
        <v>129</v>
      </c>
      <c r="I6" s="566" t="s">
        <v>130</v>
      </c>
      <c r="J6" s="600" t="s">
        <v>146</v>
      </c>
      <c r="K6" s="504" t="s">
        <v>119</v>
      </c>
      <c r="L6" s="505" t="s">
        <v>120</v>
      </c>
      <c r="M6" s="504" t="s">
        <v>121</v>
      </c>
      <c r="N6" s="506"/>
      <c r="O6" s="507" t="s">
        <v>122</v>
      </c>
      <c r="P6" s="650" t="s">
        <v>130</v>
      </c>
      <c r="Q6" s="504" t="s">
        <v>123</v>
      </c>
      <c r="R6" s="503" t="s">
        <v>130</v>
      </c>
      <c r="S6" s="611" t="s">
        <v>146</v>
      </c>
    </row>
    <row r="7" spans="1:19" ht="15.75">
      <c r="A7" s="495">
        <v>1</v>
      </c>
      <c r="B7" s="494" t="s">
        <v>16</v>
      </c>
      <c r="C7" s="494"/>
      <c r="D7" s="509">
        <v>4.083333333333333</v>
      </c>
      <c r="E7" s="518">
        <v>4.173076923076923</v>
      </c>
      <c r="F7" s="525">
        <f>(E7-D7)</f>
        <v>0.08974358974359031</v>
      </c>
      <c r="G7" s="509">
        <v>3.9746835443037973</v>
      </c>
      <c r="H7" s="518">
        <v>4.277777777777778</v>
      </c>
      <c r="I7" s="554">
        <f aca="true" t="shared" si="0" ref="I7:I31">(H7-D7)</f>
        <v>0.19444444444444464</v>
      </c>
      <c r="J7" s="601">
        <v>7</v>
      </c>
      <c r="K7" s="395">
        <v>4.388888888888889</v>
      </c>
      <c r="L7" s="252">
        <v>4.204545454545454</v>
      </c>
      <c r="M7" s="395">
        <v>4.188679245283019</v>
      </c>
      <c r="N7" s="452"/>
      <c r="O7" s="355">
        <v>4.130952380952381</v>
      </c>
      <c r="P7" s="256">
        <f>(O7-M7)</f>
        <v>-0.057726864330637895</v>
      </c>
      <c r="Q7" s="256"/>
      <c r="R7" s="256"/>
      <c r="S7" s="608"/>
    </row>
    <row r="8" spans="1:19" ht="14.25">
      <c r="A8" s="496">
        <v>2</v>
      </c>
      <c r="B8" s="497" t="s">
        <v>42</v>
      </c>
      <c r="C8" s="497"/>
      <c r="D8" s="510">
        <v>4.375</v>
      </c>
      <c r="E8" s="519">
        <v>4.313432835820896</v>
      </c>
      <c r="F8" s="525">
        <f aca="true" t="shared" si="1" ref="F8:F31">(E8-D8)</f>
        <v>-0.06156716417910424</v>
      </c>
      <c r="G8" s="510">
        <v>4.351648351648351</v>
      </c>
      <c r="H8" s="519">
        <v>4.388888888888889</v>
      </c>
      <c r="I8" s="554">
        <f t="shared" si="0"/>
        <v>0.013888888888889284</v>
      </c>
      <c r="J8" s="602">
        <v>16</v>
      </c>
      <c r="K8" s="235">
        <v>4.333333333333333</v>
      </c>
      <c r="L8" s="253">
        <v>4.205882352941177</v>
      </c>
      <c r="M8" s="235">
        <v>4.288888888888889</v>
      </c>
      <c r="N8" s="453"/>
      <c r="O8" s="612">
        <v>4.2073170731707314</v>
      </c>
      <c r="P8" s="256">
        <f aca="true" t="shared" si="2" ref="P8:P31">(O8-M8)</f>
        <v>-0.0815718157181573</v>
      </c>
      <c r="Q8" s="256"/>
      <c r="R8" s="256"/>
      <c r="S8" s="608"/>
    </row>
    <row r="9" spans="1:19" ht="14.25">
      <c r="A9" s="496">
        <v>3</v>
      </c>
      <c r="B9" s="497" t="s">
        <v>18</v>
      </c>
      <c r="C9" s="497"/>
      <c r="D9" s="510">
        <v>3.5483870967741935</v>
      </c>
      <c r="E9" s="519">
        <v>3.6140350877192984</v>
      </c>
      <c r="F9" s="525">
        <f t="shared" si="1"/>
        <v>0.06564799094510487</v>
      </c>
      <c r="G9" s="510">
        <v>3.5384615384615383</v>
      </c>
      <c r="H9" s="519">
        <v>3.611111111111111</v>
      </c>
      <c r="I9" s="554">
        <f t="shared" si="0"/>
        <v>0.06272401433691766</v>
      </c>
      <c r="J9" s="602">
        <v>14</v>
      </c>
      <c r="K9" s="235">
        <v>3.5</v>
      </c>
      <c r="L9" s="253">
        <v>3.375</v>
      </c>
      <c r="M9" s="235">
        <v>3.311111111111111</v>
      </c>
      <c r="N9" s="453"/>
      <c r="O9" s="612">
        <v>3.2875</v>
      </c>
      <c r="P9" s="256">
        <f t="shared" si="2"/>
        <v>-0.023611111111110805</v>
      </c>
      <c r="Q9" s="256"/>
      <c r="R9" s="256"/>
      <c r="S9" s="608"/>
    </row>
    <row r="10" spans="1:19" ht="15.75">
      <c r="A10" s="496">
        <v>4</v>
      </c>
      <c r="B10" s="497" t="s">
        <v>19</v>
      </c>
      <c r="C10" s="497"/>
      <c r="D10" s="510">
        <v>3.875</v>
      </c>
      <c r="E10" s="519">
        <v>4.018518518518518</v>
      </c>
      <c r="F10" s="526">
        <f t="shared" si="1"/>
        <v>0.14351851851851816</v>
      </c>
      <c r="G10" s="510">
        <v>3.9655172413793105</v>
      </c>
      <c r="H10" s="519">
        <v>4.176470588235294</v>
      </c>
      <c r="I10" s="554">
        <f t="shared" si="0"/>
        <v>0.3014705882352944</v>
      </c>
      <c r="J10" s="603">
        <v>4</v>
      </c>
      <c r="K10" s="235">
        <v>5</v>
      </c>
      <c r="L10" s="253">
        <v>4.214285714285714</v>
      </c>
      <c r="M10" s="235">
        <v>4.25</v>
      </c>
      <c r="N10" s="453"/>
      <c r="O10" s="612">
        <v>4.151515151515151</v>
      </c>
      <c r="P10" s="256">
        <f t="shared" si="2"/>
        <v>-0.09848484848484862</v>
      </c>
      <c r="Q10" s="256"/>
      <c r="R10" s="256"/>
      <c r="S10" s="608"/>
    </row>
    <row r="11" spans="1:19" ht="14.25">
      <c r="A11" s="496">
        <v>5</v>
      </c>
      <c r="B11" s="497" t="s">
        <v>20</v>
      </c>
      <c r="C11" s="497"/>
      <c r="D11" s="510">
        <v>4</v>
      </c>
      <c r="E11" s="519">
        <v>3.9482758620689653</v>
      </c>
      <c r="F11" s="525">
        <f t="shared" si="1"/>
        <v>-0.0517241379310347</v>
      </c>
      <c r="G11" s="510">
        <v>3.869565217391304</v>
      </c>
      <c r="H11" s="519">
        <v>3.9444444444444446</v>
      </c>
      <c r="I11" s="554">
        <f t="shared" si="0"/>
        <v>-0.05555555555555536</v>
      </c>
      <c r="J11" s="602">
        <v>19</v>
      </c>
      <c r="K11" s="235">
        <v>4.222222222222222</v>
      </c>
      <c r="L11" s="253">
        <v>3.8780487804878048</v>
      </c>
      <c r="M11" s="235">
        <v>3.9148936170212765</v>
      </c>
      <c r="N11" s="453"/>
      <c r="O11" s="612">
        <v>3.9220779220779223</v>
      </c>
      <c r="P11" s="256">
        <f t="shared" si="2"/>
        <v>0.007184305056645801</v>
      </c>
      <c r="Q11" s="256"/>
      <c r="R11" s="256"/>
      <c r="S11" s="608"/>
    </row>
    <row r="12" spans="1:20" ht="15.75">
      <c r="A12" s="496">
        <v>6</v>
      </c>
      <c r="B12" s="497" t="s">
        <v>43</v>
      </c>
      <c r="C12" s="497"/>
      <c r="D12" s="510">
        <v>4.096774193548387</v>
      </c>
      <c r="E12" s="519">
        <v>4.145161290322581</v>
      </c>
      <c r="F12" s="525">
        <f t="shared" si="1"/>
        <v>0.04838709677419395</v>
      </c>
      <c r="G12" s="510">
        <v>4.128712871287129</v>
      </c>
      <c r="H12" s="519">
        <v>4.277777777777778</v>
      </c>
      <c r="I12" s="554">
        <f t="shared" si="0"/>
        <v>0.18100358422939067</v>
      </c>
      <c r="J12" s="603">
        <v>8</v>
      </c>
      <c r="K12" s="235">
        <v>4.363636363636363</v>
      </c>
      <c r="L12" s="253">
        <v>4.076923076923077</v>
      </c>
      <c r="M12" s="235">
        <v>3.9649122807017543</v>
      </c>
      <c r="N12" s="453"/>
      <c r="O12" s="612">
        <v>4.108910891089109</v>
      </c>
      <c r="P12" s="256">
        <f t="shared" si="2"/>
        <v>0.14399861038735473</v>
      </c>
      <c r="Q12" s="256"/>
      <c r="R12" s="256"/>
      <c r="S12" s="608"/>
      <c r="T12" s="425"/>
    </row>
    <row r="13" spans="1:19" ht="14.25">
      <c r="A13" s="496">
        <v>7</v>
      </c>
      <c r="B13" s="497" t="s">
        <v>44</v>
      </c>
      <c r="C13" s="497"/>
      <c r="D13" s="510">
        <v>4.147058823529412</v>
      </c>
      <c r="E13" s="519">
        <v>3.942857142857143</v>
      </c>
      <c r="F13" s="526">
        <f t="shared" si="1"/>
        <v>-0.20420168067226907</v>
      </c>
      <c r="G13" s="510">
        <v>3.903225806451613</v>
      </c>
      <c r="H13" s="519">
        <v>3.6666666666666665</v>
      </c>
      <c r="I13" s="554">
        <f t="shared" si="0"/>
        <v>-0.4803921568627456</v>
      </c>
      <c r="J13" s="604">
        <v>24</v>
      </c>
      <c r="K13" s="235">
        <v>4.277777777777778</v>
      </c>
      <c r="L13" s="253">
        <v>3.911111111111111</v>
      </c>
      <c r="M13" s="235">
        <v>3.923076923076923</v>
      </c>
      <c r="N13" s="453"/>
      <c r="O13" s="612">
        <v>3.8313253012048194</v>
      </c>
      <c r="P13" s="256">
        <f t="shared" si="2"/>
        <v>-0.0917516218721035</v>
      </c>
      <c r="Q13" s="256"/>
      <c r="R13" s="256"/>
      <c r="S13" s="608"/>
    </row>
    <row r="14" spans="1:19" ht="15.75">
      <c r="A14" s="496">
        <v>8</v>
      </c>
      <c r="B14" s="497" t="s">
        <v>21</v>
      </c>
      <c r="C14" s="497"/>
      <c r="D14" s="510">
        <v>3.9375</v>
      </c>
      <c r="E14" s="519">
        <v>4.0606060606060606</v>
      </c>
      <c r="F14" s="526">
        <f t="shared" si="1"/>
        <v>0.12310606060606055</v>
      </c>
      <c r="G14" s="510">
        <v>3.9574468085106385</v>
      </c>
      <c r="H14" s="519">
        <v>4.411764705882353</v>
      </c>
      <c r="I14" s="554">
        <f t="shared" si="0"/>
        <v>0.47426470588235325</v>
      </c>
      <c r="J14" s="603">
        <v>1</v>
      </c>
      <c r="K14" s="235">
        <v>4.8</v>
      </c>
      <c r="L14" s="253">
        <v>4.28</v>
      </c>
      <c r="M14" s="235">
        <v>4.285714285714286</v>
      </c>
      <c r="N14" s="453"/>
      <c r="O14" s="612">
        <v>4.037037037037037</v>
      </c>
      <c r="P14" s="256">
        <f t="shared" si="2"/>
        <v>-0.24867724867724839</v>
      </c>
      <c r="Q14" s="256"/>
      <c r="R14" s="256"/>
      <c r="S14" s="608"/>
    </row>
    <row r="15" spans="1:19" ht="14.25">
      <c r="A15" s="496">
        <v>9</v>
      </c>
      <c r="B15" s="497" t="s">
        <v>22</v>
      </c>
      <c r="C15" s="497"/>
      <c r="D15" s="510">
        <v>3.888888888888889</v>
      </c>
      <c r="E15" s="519">
        <v>3.8545454545454545</v>
      </c>
      <c r="F15" s="525">
        <f t="shared" si="1"/>
        <v>-0.03434343434343434</v>
      </c>
      <c r="G15" s="510">
        <v>3.7468354430379747</v>
      </c>
      <c r="H15" s="519">
        <v>3.7777777777777777</v>
      </c>
      <c r="I15" s="554">
        <f t="shared" si="0"/>
        <v>-0.11111111111111116</v>
      </c>
      <c r="J15" s="604">
        <v>21</v>
      </c>
      <c r="K15" s="235">
        <v>3.8666666666666667</v>
      </c>
      <c r="L15" s="253">
        <v>3.72972972972973</v>
      </c>
      <c r="M15" s="235">
        <v>3.7674418604651163</v>
      </c>
      <c r="N15" s="453"/>
      <c r="O15" s="612">
        <v>3.909090909090909</v>
      </c>
      <c r="P15" s="256">
        <f t="shared" si="2"/>
        <v>0.14164904862579286</v>
      </c>
      <c r="Q15" s="256"/>
      <c r="R15" s="256"/>
      <c r="S15" s="608"/>
    </row>
    <row r="16" spans="1:19" ht="14.25">
      <c r="A16" s="496">
        <v>10</v>
      </c>
      <c r="B16" s="497" t="s">
        <v>45</v>
      </c>
      <c r="C16" s="497"/>
      <c r="D16" s="510">
        <v>3.5555555555555554</v>
      </c>
      <c r="E16" s="519">
        <v>3.5757575757575757</v>
      </c>
      <c r="F16" s="525">
        <f t="shared" si="1"/>
        <v>0.020202020202020332</v>
      </c>
      <c r="G16" s="510">
        <v>3.606741573033708</v>
      </c>
      <c r="H16" s="519">
        <v>3.5555555555555554</v>
      </c>
      <c r="I16" s="554">
        <f t="shared" si="0"/>
        <v>0</v>
      </c>
      <c r="J16" s="602">
        <v>17</v>
      </c>
      <c r="K16" s="235">
        <v>4.157894736842105</v>
      </c>
      <c r="L16" s="253">
        <v>3.744186046511628</v>
      </c>
      <c r="M16" s="235">
        <v>3.6808510638297873</v>
      </c>
      <c r="N16" s="453"/>
      <c r="O16" s="612">
        <v>3.5714285714285716</v>
      </c>
      <c r="P16" s="256">
        <f t="shared" si="2"/>
        <v>-0.10942249240121571</v>
      </c>
      <c r="Q16" s="256"/>
      <c r="R16" s="256"/>
      <c r="S16" s="608"/>
    </row>
    <row r="17" spans="1:19" ht="15.75">
      <c r="A17" s="496">
        <v>11</v>
      </c>
      <c r="B17" s="497" t="s">
        <v>24</v>
      </c>
      <c r="C17" s="497"/>
      <c r="D17" s="510">
        <v>3.769230769230769</v>
      </c>
      <c r="E17" s="519">
        <v>3.6346153846153846</v>
      </c>
      <c r="F17" s="526">
        <f t="shared" si="1"/>
        <v>-0.13461538461538458</v>
      </c>
      <c r="G17" s="510">
        <v>3.6447368421052633</v>
      </c>
      <c r="H17" s="519">
        <v>3.9444444444444446</v>
      </c>
      <c r="I17" s="554">
        <f t="shared" si="0"/>
        <v>0.17521367521367548</v>
      </c>
      <c r="J17" s="603">
        <v>9</v>
      </c>
      <c r="K17" s="235">
        <v>3.5625</v>
      </c>
      <c r="L17" s="253">
        <v>3.3863636363636362</v>
      </c>
      <c r="M17" s="235">
        <v>3.3541666666666665</v>
      </c>
      <c r="N17" s="453"/>
      <c r="O17" s="612">
        <v>3.477777777777778</v>
      </c>
      <c r="P17" s="256">
        <f t="shared" si="2"/>
        <v>0.12361111111111134</v>
      </c>
      <c r="Q17" s="256"/>
      <c r="R17" s="256"/>
      <c r="S17" s="608"/>
    </row>
    <row r="18" spans="1:19" ht="15">
      <c r="A18" s="496">
        <v>12</v>
      </c>
      <c r="B18" s="497" t="s">
        <v>25</v>
      </c>
      <c r="C18" s="497"/>
      <c r="D18" s="510">
        <v>3.5833333333333335</v>
      </c>
      <c r="E18" s="519">
        <v>3.7045454545454546</v>
      </c>
      <c r="F18" s="526">
        <f t="shared" si="1"/>
        <v>0.1212121212121211</v>
      </c>
      <c r="G18" s="510">
        <v>3.6451612903225805</v>
      </c>
      <c r="H18" s="519">
        <v>3.7222222222222223</v>
      </c>
      <c r="I18" s="554">
        <f t="shared" si="0"/>
        <v>0.13888888888888884</v>
      </c>
      <c r="J18" s="605">
        <v>11</v>
      </c>
      <c r="K18" s="235">
        <v>4.3076923076923075</v>
      </c>
      <c r="L18" s="253">
        <v>4.3076923076923075</v>
      </c>
      <c r="M18" s="235">
        <v>4.214285714285714</v>
      </c>
      <c r="N18" s="453"/>
      <c r="O18" s="612">
        <v>4.333333333333333</v>
      </c>
      <c r="P18" s="256">
        <f t="shared" si="2"/>
        <v>0.11904761904761862</v>
      </c>
      <c r="Q18" s="256"/>
      <c r="R18" s="256"/>
      <c r="S18" s="608"/>
    </row>
    <row r="19" spans="1:19" ht="15.75">
      <c r="A19" s="496">
        <v>13</v>
      </c>
      <c r="B19" s="497" t="s">
        <v>46</v>
      </c>
      <c r="C19" s="497"/>
      <c r="D19" s="510">
        <v>4.487804878048781</v>
      </c>
      <c r="E19" s="519">
        <v>4.533333333333333</v>
      </c>
      <c r="F19" s="525">
        <f t="shared" si="1"/>
        <v>0.045528455284552294</v>
      </c>
      <c r="G19" s="510">
        <v>4.572727272727272</v>
      </c>
      <c r="H19" s="519">
        <v>4.833333333333333</v>
      </c>
      <c r="I19" s="554">
        <f t="shared" si="0"/>
        <v>0.3455284552845521</v>
      </c>
      <c r="J19" s="603">
        <v>3</v>
      </c>
      <c r="K19" s="235">
        <v>4.875</v>
      </c>
      <c r="L19" s="253">
        <v>4.634615384615385</v>
      </c>
      <c r="M19" s="235">
        <v>4.655172413793103</v>
      </c>
      <c r="N19" s="453"/>
      <c r="O19" s="612">
        <v>4.622448979591836</v>
      </c>
      <c r="P19" s="256">
        <f t="shared" si="2"/>
        <v>-0.03272343420126678</v>
      </c>
      <c r="Q19" s="256"/>
      <c r="R19" s="256"/>
      <c r="S19" s="608"/>
    </row>
    <row r="20" spans="1:19" ht="15.75">
      <c r="A20" s="496">
        <v>14</v>
      </c>
      <c r="B20" s="497" t="s">
        <v>47</v>
      </c>
      <c r="C20" s="497"/>
      <c r="D20" s="510">
        <v>3.5294117647058822</v>
      </c>
      <c r="E20" s="519">
        <v>3.6129032258064515</v>
      </c>
      <c r="F20" s="525">
        <f t="shared" si="1"/>
        <v>0.08349146110056926</v>
      </c>
      <c r="G20" s="510">
        <v>3.550561797752809</v>
      </c>
      <c r="H20" s="519">
        <v>3.888888888888889</v>
      </c>
      <c r="I20" s="554">
        <f t="shared" si="0"/>
        <v>0.3594771241830066</v>
      </c>
      <c r="J20" s="603">
        <v>2</v>
      </c>
      <c r="K20" s="235">
        <v>3.7916666666666665</v>
      </c>
      <c r="L20" s="253">
        <v>3.6545454545454548</v>
      </c>
      <c r="M20" s="235">
        <v>3.5</v>
      </c>
      <c r="N20" s="453"/>
      <c r="O20" s="612">
        <v>3.649484536082474</v>
      </c>
      <c r="P20" s="256">
        <f t="shared" si="2"/>
        <v>0.14948453608247414</v>
      </c>
      <c r="Q20" s="256"/>
      <c r="R20" s="256"/>
      <c r="S20" s="608"/>
    </row>
    <row r="21" spans="1:19" ht="15.75">
      <c r="A21" s="496">
        <v>15</v>
      </c>
      <c r="B21" s="497" t="s">
        <v>48</v>
      </c>
      <c r="C21" s="497"/>
      <c r="D21" s="510">
        <v>3.269230769230769</v>
      </c>
      <c r="E21" s="519">
        <v>3.303030303030303</v>
      </c>
      <c r="F21" s="525">
        <f t="shared" si="1"/>
        <v>0.03379953379953404</v>
      </c>
      <c r="G21" s="510">
        <v>3.2528735632183907</v>
      </c>
      <c r="H21" s="519">
        <v>3.5</v>
      </c>
      <c r="I21" s="554">
        <f t="shared" si="0"/>
        <v>0.23076923076923084</v>
      </c>
      <c r="J21" s="603">
        <v>6</v>
      </c>
      <c r="K21" s="235">
        <v>3.5714285714285716</v>
      </c>
      <c r="L21" s="253">
        <v>3.4047619047619047</v>
      </c>
      <c r="M21" s="235">
        <v>3.234042553191489</v>
      </c>
      <c r="N21" s="453"/>
      <c r="O21" s="612">
        <v>3.147727272727273</v>
      </c>
      <c r="P21" s="256">
        <f t="shared" si="2"/>
        <v>-0.08631528046421622</v>
      </c>
      <c r="Q21" s="256"/>
      <c r="R21" s="256"/>
      <c r="S21" s="608"/>
    </row>
    <row r="22" spans="1:19" ht="14.25">
      <c r="A22" s="496">
        <v>16</v>
      </c>
      <c r="B22" s="497" t="s">
        <v>49</v>
      </c>
      <c r="C22" s="497"/>
      <c r="D22" s="510">
        <v>4.147058823529412</v>
      </c>
      <c r="E22" s="519">
        <v>3.909090909090909</v>
      </c>
      <c r="F22" s="526">
        <f t="shared" si="1"/>
        <v>-0.23796791443850296</v>
      </c>
      <c r="G22" s="510">
        <v>3.8351648351648353</v>
      </c>
      <c r="H22" s="519">
        <v>3.388888888888889</v>
      </c>
      <c r="I22" s="554">
        <f t="shared" si="0"/>
        <v>-0.7581699346405233</v>
      </c>
      <c r="J22" s="604">
        <v>25</v>
      </c>
      <c r="K22" s="235">
        <v>3.9473684210526314</v>
      </c>
      <c r="L22" s="253">
        <v>3.688888888888889</v>
      </c>
      <c r="M22" s="235">
        <v>3.6538461538461537</v>
      </c>
      <c r="N22" s="453"/>
      <c r="O22" s="612">
        <v>3.6666666666666665</v>
      </c>
      <c r="P22" s="256">
        <f t="shared" si="2"/>
        <v>0.012820512820512775</v>
      </c>
      <c r="Q22" s="256"/>
      <c r="R22" s="256"/>
      <c r="S22" s="608"/>
    </row>
    <row r="23" spans="1:19" ht="14.25">
      <c r="A23" s="496">
        <v>17</v>
      </c>
      <c r="B23" s="497" t="s">
        <v>26</v>
      </c>
      <c r="C23" s="497"/>
      <c r="D23" s="510">
        <v>3.8529411764705883</v>
      </c>
      <c r="E23" s="519">
        <v>3.7794117647058822</v>
      </c>
      <c r="F23" s="525">
        <f t="shared" si="1"/>
        <v>-0.07352941176470607</v>
      </c>
      <c r="G23" s="510">
        <v>3.675</v>
      </c>
      <c r="H23" s="519">
        <v>3.7777777777777777</v>
      </c>
      <c r="I23" s="554">
        <f t="shared" si="0"/>
        <v>-0.07516339869281063</v>
      </c>
      <c r="J23" s="602">
        <v>20</v>
      </c>
      <c r="K23" s="235">
        <v>4.076923076923077</v>
      </c>
      <c r="L23" s="253">
        <v>4</v>
      </c>
      <c r="M23" s="235">
        <v>3.9827586206896552</v>
      </c>
      <c r="N23" s="453"/>
      <c r="O23" s="612">
        <v>3.7241379310344827</v>
      </c>
      <c r="P23" s="256">
        <f t="shared" si="2"/>
        <v>-0.2586206896551726</v>
      </c>
      <c r="Q23" s="256"/>
      <c r="R23" s="256"/>
      <c r="S23" s="608"/>
    </row>
    <row r="24" spans="1:19" ht="14.25">
      <c r="A24" s="496">
        <v>18</v>
      </c>
      <c r="B24" s="497" t="s">
        <v>27</v>
      </c>
      <c r="C24" s="497"/>
      <c r="D24" s="510">
        <v>3.7777777777777777</v>
      </c>
      <c r="E24" s="519">
        <v>3.682926829268293</v>
      </c>
      <c r="F24" s="525">
        <f t="shared" si="1"/>
        <v>-0.09485094850948483</v>
      </c>
      <c r="G24" s="510">
        <v>3.462962962962963</v>
      </c>
      <c r="H24" s="519">
        <v>3.5</v>
      </c>
      <c r="I24" s="554">
        <f t="shared" si="0"/>
        <v>-0.2777777777777777</v>
      </c>
      <c r="J24" s="604">
        <v>23</v>
      </c>
      <c r="K24" s="235">
        <v>4</v>
      </c>
      <c r="L24" s="253">
        <v>3.55</v>
      </c>
      <c r="M24" s="235">
        <v>3.2777777777777777</v>
      </c>
      <c r="N24" s="453"/>
      <c r="O24" s="612">
        <v>3.2857142857142856</v>
      </c>
      <c r="P24" s="256">
        <f t="shared" si="2"/>
        <v>0.007936507936507908</v>
      </c>
      <c r="Q24" s="256"/>
      <c r="R24" s="256"/>
      <c r="S24" s="608"/>
    </row>
    <row r="25" spans="1:19" ht="15.75">
      <c r="A25" s="496">
        <v>19</v>
      </c>
      <c r="B25" s="497" t="s">
        <v>28</v>
      </c>
      <c r="C25" s="497"/>
      <c r="D25" s="510">
        <v>4.413793103448276</v>
      </c>
      <c r="E25" s="519">
        <v>4.4</v>
      </c>
      <c r="F25" s="525">
        <f t="shared" si="1"/>
        <v>-0.013793103448275446</v>
      </c>
      <c r="G25" s="510">
        <v>4.344086021505376</v>
      </c>
      <c r="H25" s="519">
        <v>4.666666666666667</v>
      </c>
      <c r="I25" s="554">
        <f t="shared" si="0"/>
        <v>0.25287356321839116</v>
      </c>
      <c r="J25" s="603">
        <v>5</v>
      </c>
      <c r="K25" s="235">
        <v>4.777777777777778</v>
      </c>
      <c r="L25" s="253">
        <v>4.511627906976744</v>
      </c>
      <c r="M25" s="235">
        <v>4.517857142857143</v>
      </c>
      <c r="N25" s="453"/>
      <c r="O25" s="612">
        <v>4.475609756097561</v>
      </c>
      <c r="P25" s="256">
        <f t="shared" si="2"/>
        <v>-0.042247386759582284</v>
      </c>
      <c r="Q25" s="256"/>
      <c r="R25" s="256"/>
      <c r="S25" s="608"/>
    </row>
    <row r="26" spans="1:19" ht="14.25">
      <c r="A26" s="496">
        <v>20</v>
      </c>
      <c r="B26" s="497" t="s">
        <v>50</v>
      </c>
      <c r="C26" s="497"/>
      <c r="D26" s="510">
        <v>4.375</v>
      </c>
      <c r="E26" s="519">
        <v>4.413333333333333</v>
      </c>
      <c r="F26" s="525">
        <f t="shared" si="1"/>
        <v>0.03833333333333311</v>
      </c>
      <c r="G26" s="510">
        <v>4.333333333333333</v>
      </c>
      <c r="H26" s="519">
        <v>4.5</v>
      </c>
      <c r="I26" s="554">
        <f t="shared" si="0"/>
        <v>0.125</v>
      </c>
      <c r="J26" s="602">
        <v>12</v>
      </c>
      <c r="K26" s="235">
        <v>4.434782608695652</v>
      </c>
      <c r="L26" s="253">
        <v>4.327272727272727</v>
      </c>
      <c r="M26" s="235">
        <v>4.365079365079365</v>
      </c>
      <c r="N26" s="453"/>
      <c r="O26" s="612">
        <v>4.336538461538462</v>
      </c>
      <c r="P26" s="256">
        <f t="shared" si="2"/>
        <v>-0.028540903540902995</v>
      </c>
      <c r="Q26" s="256"/>
      <c r="R26" s="256"/>
      <c r="S26" s="608"/>
    </row>
    <row r="27" spans="1:19" ht="15">
      <c r="A27" s="496">
        <v>21</v>
      </c>
      <c r="B27" s="497" t="s">
        <v>29</v>
      </c>
      <c r="C27" s="497"/>
      <c r="D27" s="510">
        <v>4.371428571428571</v>
      </c>
      <c r="E27" s="519">
        <v>4.230769230769231</v>
      </c>
      <c r="F27" s="526">
        <f t="shared" si="1"/>
        <v>-0.14065934065934016</v>
      </c>
      <c r="G27" s="510">
        <v>4.146067415730337</v>
      </c>
      <c r="H27" s="519">
        <v>4.444444444444445</v>
      </c>
      <c r="I27" s="554">
        <f t="shared" si="0"/>
        <v>0.07301587301587364</v>
      </c>
      <c r="J27" s="605">
        <v>13</v>
      </c>
      <c r="K27" s="235">
        <v>4.454545454545454</v>
      </c>
      <c r="L27" s="253">
        <v>4.2727272727272725</v>
      </c>
      <c r="M27" s="235">
        <v>4.192982456140351</v>
      </c>
      <c r="N27" s="453"/>
      <c r="O27" s="612">
        <v>4.154639175257732</v>
      </c>
      <c r="P27" s="256">
        <f t="shared" si="2"/>
        <v>-0.038343280882618735</v>
      </c>
      <c r="Q27" s="256"/>
      <c r="R27" s="256"/>
      <c r="S27" s="608"/>
    </row>
    <row r="28" spans="1:19" ht="14.25">
      <c r="A28" s="496">
        <v>22</v>
      </c>
      <c r="B28" s="497" t="s">
        <v>30</v>
      </c>
      <c r="C28" s="497"/>
      <c r="D28" s="510">
        <v>4</v>
      </c>
      <c r="E28" s="519">
        <v>3.888888888888889</v>
      </c>
      <c r="F28" s="526">
        <f t="shared" si="1"/>
        <v>-0.11111111111111116</v>
      </c>
      <c r="G28" s="510">
        <v>3.8333333333333335</v>
      </c>
      <c r="H28" s="519">
        <v>3.8333333333333335</v>
      </c>
      <c r="I28" s="554">
        <f t="shared" si="0"/>
        <v>-0.16666666666666652</v>
      </c>
      <c r="J28" s="604">
        <v>22</v>
      </c>
      <c r="K28" s="235">
        <v>4.066666666666666</v>
      </c>
      <c r="L28" s="253">
        <v>3.71875</v>
      </c>
      <c r="M28" s="235">
        <v>3.6842105263157894</v>
      </c>
      <c r="N28" s="453"/>
      <c r="O28" s="612">
        <v>3.6206896551724137</v>
      </c>
      <c r="P28" s="256">
        <f t="shared" si="2"/>
        <v>-0.06352087114337568</v>
      </c>
      <c r="Q28" s="256"/>
      <c r="R28" s="256"/>
      <c r="S28" s="608"/>
    </row>
    <row r="29" spans="1:19" ht="14.25">
      <c r="A29" s="496">
        <v>23</v>
      </c>
      <c r="B29" s="497" t="s">
        <v>31</v>
      </c>
      <c r="C29" s="497"/>
      <c r="D29" s="510">
        <v>3.7333333333333334</v>
      </c>
      <c r="E29" s="519">
        <v>3.6379310344827585</v>
      </c>
      <c r="F29" s="525">
        <f t="shared" si="1"/>
        <v>-0.09540229885057494</v>
      </c>
      <c r="G29" s="510">
        <v>3.536231884057971</v>
      </c>
      <c r="H29" s="519">
        <v>3.7777777777777777</v>
      </c>
      <c r="I29" s="554">
        <f t="shared" si="0"/>
        <v>0.04444444444444429</v>
      </c>
      <c r="J29" s="602">
        <v>15</v>
      </c>
      <c r="K29" s="235">
        <v>3.55</v>
      </c>
      <c r="L29" s="253">
        <v>3.3617021276595747</v>
      </c>
      <c r="M29" s="235">
        <v>3.1914893617021276</v>
      </c>
      <c r="N29" s="453"/>
      <c r="O29" s="612">
        <v>3.310344827586207</v>
      </c>
      <c r="P29" s="256">
        <f t="shared" si="2"/>
        <v>0.11885546588407925</v>
      </c>
      <c r="Q29" s="256"/>
      <c r="R29" s="256"/>
      <c r="S29" s="608"/>
    </row>
    <row r="30" spans="1:19" ht="15.75">
      <c r="A30" s="496">
        <v>24</v>
      </c>
      <c r="B30" s="497" t="s">
        <v>32</v>
      </c>
      <c r="C30" s="497"/>
      <c r="D30" s="510">
        <v>4.454545454545454</v>
      </c>
      <c r="E30" s="519">
        <v>4.322033898305085</v>
      </c>
      <c r="F30" s="526">
        <f t="shared" si="1"/>
        <v>-0.13251155624036937</v>
      </c>
      <c r="G30" s="510">
        <v>4.27906976744186</v>
      </c>
      <c r="H30" s="519">
        <v>4.611111111111111</v>
      </c>
      <c r="I30" s="554">
        <f t="shared" si="0"/>
        <v>0.15656565656565657</v>
      </c>
      <c r="J30" s="603">
        <v>10</v>
      </c>
      <c r="K30" s="235">
        <v>4.866666666666666</v>
      </c>
      <c r="L30" s="253">
        <v>4.363636363636363</v>
      </c>
      <c r="M30" s="235">
        <v>4.36</v>
      </c>
      <c r="N30" s="453"/>
      <c r="O30" s="612">
        <v>4.3076923076923075</v>
      </c>
      <c r="P30" s="256">
        <f t="shared" si="2"/>
        <v>-0.05230769230769283</v>
      </c>
      <c r="Q30" s="256"/>
      <c r="R30" s="426"/>
      <c r="S30" s="609"/>
    </row>
    <row r="31" spans="1:19" ht="15" thickBot="1">
      <c r="A31" s="498">
        <v>25</v>
      </c>
      <c r="B31" s="499" t="s">
        <v>33</v>
      </c>
      <c r="C31" s="499"/>
      <c r="D31" s="511">
        <v>4.111111111111111</v>
      </c>
      <c r="E31" s="520">
        <v>4</v>
      </c>
      <c r="F31" s="526">
        <f t="shared" si="1"/>
        <v>-0.11111111111111072</v>
      </c>
      <c r="G31" s="511">
        <v>3.9315068493150687</v>
      </c>
      <c r="H31" s="520">
        <v>4.111111111111111</v>
      </c>
      <c r="I31" s="637">
        <f t="shared" si="0"/>
        <v>0</v>
      </c>
      <c r="J31" s="606">
        <v>18</v>
      </c>
      <c r="K31" s="245">
        <v>3.9</v>
      </c>
      <c r="L31" s="406">
        <v>3.7083333333333335</v>
      </c>
      <c r="M31" s="245">
        <v>3.3793103448275863</v>
      </c>
      <c r="N31" s="454"/>
      <c r="O31" s="613">
        <v>3.4745762711864407</v>
      </c>
      <c r="P31" s="256">
        <f t="shared" si="2"/>
        <v>0.09526592635885445</v>
      </c>
      <c r="Q31" s="426"/>
      <c r="R31" s="426"/>
      <c r="S31" s="609"/>
    </row>
    <row r="32" spans="1:19" ht="15.75" thickBot="1">
      <c r="A32" s="450"/>
      <c r="B32" s="109"/>
      <c r="C32" s="109"/>
      <c r="D32" s="380">
        <f>AVERAGE(D7:D31)</f>
        <v>3.9753399503129527</v>
      </c>
      <c r="E32" s="636">
        <f>AVERAGE(E7:E31)</f>
        <v>3.947963213658748</v>
      </c>
      <c r="F32" s="334"/>
      <c r="G32" s="380">
        <f>AVERAGE(G7:G31)</f>
        <v>3.8834262225790694</v>
      </c>
      <c r="H32" s="636">
        <f>AVERAGE(H7:H31)</f>
        <v>4.023529411764706</v>
      </c>
      <c r="I32" s="380"/>
      <c r="J32" s="607"/>
      <c r="K32" s="255">
        <f>AVERAGE(K7:K31)</f>
        <v>4.203737528299313</v>
      </c>
      <c r="L32" s="407">
        <v>3.9404251830003703</v>
      </c>
      <c r="M32" s="255">
        <f>AVERAGE(M7:M31)</f>
        <v>3.885541934930603</v>
      </c>
      <c r="N32" s="455"/>
      <c r="O32" s="255">
        <f>AVERAGE(O7:O31)</f>
        <v>3.869781459001035</v>
      </c>
      <c r="P32" s="427"/>
      <c r="Q32" s="427"/>
      <c r="R32" s="427"/>
      <c r="S32" s="610"/>
    </row>
    <row r="33" ht="48" customHeight="1">
      <c r="A33" s="15"/>
    </row>
    <row r="34" spans="2:6" ht="15.75">
      <c r="B34" s="687" t="s">
        <v>151</v>
      </c>
      <c r="C34" s="687"/>
      <c r="D34" s="688"/>
      <c r="E34" s="688"/>
      <c r="F34" s="688"/>
    </row>
    <row r="35" ht="13.5" thickBot="1"/>
    <row r="36" spans="1:10" ht="15.75" thickBot="1">
      <c r="A36" s="500" t="s">
        <v>0</v>
      </c>
      <c r="B36" s="501" t="s">
        <v>118</v>
      </c>
      <c r="C36" s="625"/>
      <c r="D36" s="689" t="s">
        <v>110</v>
      </c>
      <c r="E36" s="690"/>
      <c r="F36" s="690"/>
      <c r="G36" s="690"/>
      <c r="H36" s="690"/>
      <c r="I36" s="690"/>
      <c r="J36" s="691"/>
    </row>
    <row r="37" spans="1:10" ht="15.75" thickBot="1">
      <c r="A37" s="401"/>
      <c r="B37" s="133"/>
      <c r="C37" s="401"/>
      <c r="D37" s="502" t="s">
        <v>126</v>
      </c>
      <c r="E37" s="502" t="s">
        <v>127</v>
      </c>
      <c r="F37" s="527" t="s">
        <v>130</v>
      </c>
      <c r="G37" s="530" t="s">
        <v>128</v>
      </c>
      <c r="H37" s="286" t="s">
        <v>129</v>
      </c>
      <c r="I37" s="503" t="s">
        <v>130</v>
      </c>
      <c r="J37" s="340" t="s">
        <v>146</v>
      </c>
    </row>
    <row r="38" spans="1:10" ht="15.75">
      <c r="A38" s="495">
        <v>1</v>
      </c>
      <c r="B38" s="494" t="s">
        <v>16</v>
      </c>
      <c r="C38" s="494"/>
      <c r="D38" s="509">
        <v>4.083333333333333</v>
      </c>
      <c r="E38" s="518">
        <v>4.173076923076923</v>
      </c>
      <c r="F38" s="521">
        <v>0.08974358974359031</v>
      </c>
      <c r="G38" s="557">
        <v>3.9746835443037973</v>
      </c>
      <c r="H38" s="558">
        <v>4.277777777777778</v>
      </c>
      <c r="I38" s="551">
        <v>0.19444444444444464</v>
      </c>
      <c r="J38" s="357">
        <v>7</v>
      </c>
    </row>
    <row r="39" spans="1:10" ht="14.25">
      <c r="A39" s="496">
        <v>2</v>
      </c>
      <c r="B39" s="497" t="s">
        <v>42</v>
      </c>
      <c r="C39" s="497"/>
      <c r="D39" s="510">
        <v>4.375</v>
      </c>
      <c r="E39" s="519">
        <v>4.313432835820896</v>
      </c>
      <c r="F39" s="521">
        <v>-0.06156716417910424</v>
      </c>
      <c r="G39" s="559">
        <v>4.351648351648351</v>
      </c>
      <c r="H39" s="553">
        <v>4.388888888888889</v>
      </c>
      <c r="I39" s="549">
        <v>0.013888888888889284</v>
      </c>
      <c r="J39" s="564">
        <v>16</v>
      </c>
    </row>
    <row r="40" spans="1:10" ht="14.25">
      <c r="A40" s="496">
        <v>3</v>
      </c>
      <c r="B40" s="497" t="s">
        <v>18</v>
      </c>
      <c r="C40" s="497"/>
      <c r="D40" s="510">
        <v>3.5483870967741935</v>
      </c>
      <c r="E40" s="519">
        <v>3.6140350877192984</v>
      </c>
      <c r="F40" s="521">
        <v>0.06564799094510487</v>
      </c>
      <c r="G40" s="366">
        <v>3.5384615384615383</v>
      </c>
      <c r="H40" s="307">
        <v>3.611111111111111</v>
      </c>
      <c r="I40" s="549">
        <v>0.06272401433691766</v>
      </c>
      <c r="J40" s="564">
        <v>14</v>
      </c>
    </row>
    <row r="41" spans="1:10" ht="15.75">
      <c r="A41" s="496">
        <v>4</v>
      </c>
      <c r="B41" s="497" t="s">
        <v>19</v>
      </c>
      <c r="C41" s="497"/>
      <c r="D41" s="510">
        <v>3.875</v>
      </c>
      <c r="E41" s="519">
        <v>4.018518518518518</v>
      </c>
      <c r="F41" s="521">
        <v>0.14351851851851816</v>
      </c>
      <c r="G41" s="366">
        <v>3.9655172413793105</v>
      </c>
      <c r="H41" s="307">
        <v>4.176470588235294</v>
      </c>
      <c r="I41" s="549">
        <v>0.3014705882352944</v>
      </c>
      <c r="J41" s="358">
        <v>4</v>
      </c>
    </row>
    <row r="42" spans="1:10" ht="14.25">
      <c r="A42" s="496">
        <v>5</v>
      </c>
      <c r="B42" s="497" t="s">
        <v>20</v>
      </c>
      <c r="C42" s="497"/>
      <c r="D42" s="510">
        <v>4</v>
      </c>
      <c r="E42" s="519">
        <v>3.9482758620689653</v>
      </c>
      <c r="F42" s="521">
        <v>-0.0517241379310347</v>
      </c>
      <c r="G42" s="366">
        <v>3.869565217391304</v>
      </c>
      <c r="H42" s="307">
        <v>3.9444444444444446</v>
      </c>
      <c r="I42" s="549">
        <v>-0.05555555555555536</v>
      </c>
      <c r="J42" s="564">
        <v>19</v>
      </c>
    </row>
    <row r="43" spans="1:10" ht="15.75">
      <c r="A43" s="496">
        <v>6</v>
      </c>
      <c r="B43" s="497" t="s">
        <v>43</v>
      </c>
      <c r="C43" s="497"/>
      <c r="D43" s="510">
        <v>4.096774193548387</v>
      </c>
      <c r="E43" s="519">
        <v>4.145161290322581</v>
      </c>
      <c r="F43" s="521">
        <v>0.04838709677419395</v>
      </c>
      <c r="G43" s="366">
        <v>4.128712871287129</v>
      </c>
      <c r="H43" s="307">
        <v>4.277777777777778</v>
      </c>
      <c r="I43" s="549">
        <v>0.18100358422939067</v>
      </c>
      <c r="J43" s="358">
        <v>8</v>
      </c>
    </row>
    <row r="44" spans="1:10" ht="14.25">
      <c r="A44" s="496">
        <v>7</v>
      </c>
      <c r="B44" s="497" t="s">
        <v>44</v>
      </c>
      <c r="C44" s="497"/>
      <c r="D44" s="510">
        <v>4.147058823529412</v>
      </c>
      <c r="E44" s="519">
        <v>3.942857142857143</v>
      </c>
      <c r="F44" s="521">
        <v>-0.20420168067226907</v>
      </c>
      <c r="G44" s="366">
        <v>3.903225806451613</v>
      </c>
      <c r="H44" s="307">
        <v>3.6666666666666665</v>
      </c>
      <c r="I44" s="549">
        <v>-0.4803921568627456</v>
      </c>
      <c r="J44" s="562">
        <v>24</v>
      </c>
    </row>
    <row r="45" spans="1:10" ht="15.75">
      <c r="A45" s="496">
        <v>8</v>
      </c>
      <c r="B45" s="497" t="s">
        <v>21</v>
      </c>
      <c r="C45" s="497"/>
      <c r="D45" s="510">
        <v>3.9375</v>
      </c>
      <c r="E45" s="519">
        <v>4.0606060606060606</v>
      </c>
      <c r="F45" s="521">
        <v>0.12310606060606055</v>
      </c>
      <c r="G45" s="366">
        <v>3.9574468085106385</v>
      </c>
      <c r="H45" s="560">
        <v>4.411764705882353</v>
      </c>
      <c r="I45" s="549">
        <v>0.47426470588235325</v>
      </c>
      <c r="J45" s="358">
        <v>1</v>
      </c>
    </row>
    <row r="46" spans="1:10" ht="14.25">
      <c r="A46" s="496">
        <v>9</v>
      </c>
      <c r="B46" s="497" t="s">
        <v>22</v>
      </c>
      <c r="C46" s="497"/>
      <c r="D46" s="510">
        <v>3.888888888888889</v>
      </c>
      <c r="E46" s="519">
        <v>3.8545454545454545</v>
      </c>
      <c r="F46" s="521">
        <v>-0.03434343434343434</v>
      </c>
      <c r="G46" s="559">
        <v>3.7468354430379747</v>
      </c>
      <c r="H46" s="560">
        <v>3.7777777777777777</v>
      </c>
      <c r="I46" s="549">
        <v>-0.11111111111111116</v>
      </c>
      <c r="J46" s="562">
        <v>21</v>
      </c>
    </row>
    <row r="47" spans="1:10" ht="14.25">
      <c r="A47" s="496">
        <v>10</v>
      </c>
      <c r="B47" s="497" t="s">
        <v>45</v>
      </c>
      <c r="C47" s="497"/>
      <c r="D47" s="510">
        <v>3.5555555555555554</v>
      </c>
      <c r="E47" s="519">
        <v>3.5757575757575757</v>
      </c>
      <c r="F47" s="521">
        <v>0.020202020202020332</v>
      </c>
      <c r="G47" s="559">
        <v>3.606741573033708</v>
      </c>
      <c r="H47" s="553">
        <v>3.5555555555555554</v>
      </c>
      <c r="I47" s="549">
        <v>0</v>
      </c>
      <c r="J47" s="564">
        <v>17</v>
      </c>
    </row>
    <row r="48" spans="1:10" ht="15.75">
      <c r="A48" s="496">
        <v>11</v>
      </c>
      <c r="B48" s="497" t="s">
        <v>24</v>
      </c>
      <c r="C48" s="497"/>
      <c r="D48" s="510">
        <v>3.769230769230769</v>
      </c>
      <c r="E48" s="519">
        <v>3.6346153846153846</v>
      </c>
      <c r="F48" s="521">
        <v>-0.13461538461538458</v>
      </c>
      <c r="G48" s="366">
        <v>3.6447368421052633</v>
      </c>
      <c r="H48" s="553">
        <v>3.9444444444444446</v>
      </c>
      <c r="I48" s="549">
        <v>0.17521367521367548</v>
      </c>
      <c r="J48" s="358">
        <v>9</v>
      </c>
    </row>
    <row r="49" spans="1:10" ht="15">
      <c r="A49" s="496">
        <v>12</v>
      </c>
      <c r="B49" s="497" t="s">
        <v>25</v>
      </c>
      <c r="C49" s="497"/>
      <c r="D49" s="510">
        <v>3.5833333333333335</v>
      </c>
      <c r="E49" s="519">
        <v>3.7045454545454546</v>
      </c>
      <c r="F49" s="521">
        <v>0.1212121212121211</v>
      </c>
      <c r="G49" s="366">
        <v>3.6451612903225805</v>
      </c>
      <c r="H49" s="307">
        <v>3.7222222222222223</v>
      </c>
      <c r="I49" s="549">
        <v>0.13888888888888884</v>
      </c>
      <c r="J49" s="563">
        <v>11</v>
      </c>
    </row>
    <row r="50" spans="1:10" ht="15.75">
      <c r="A50" s="496">
        <v>13</v>
      </c>
      <c r="B50" s="497" t="s">
        <v>46</v>
      </c>
      <c r="C50" s="497"/>
      <c r="D50" s="510">
        <v>4.487804878048781</v>
      </c>
      <c r="E50" s="519">
        <v>4.533333333333333</v>
      </c>
      <c r="F50" s="521">
        <v>0.045528455284552294</v>
      </c>
      <c r="G50" s="366">
        <v>4.572727272727272</v>
      </c>
      <c r="H50" s="553">
        <v>4.833333333333333</v>
      </c>
      <c r="I50" s="549">
        <v>0.3455284552845521</v>
      </c>
      <c r="J50" s="358">
        <v>3</v>
      </c>
    </row>
    <row r="51" spans="1:10" ht="15.75">
      <c r="A51" s="496">
        <v>14</v>
      </c>
      <c r="B51" s="497" t="s">
        <v>47</v>
      </c>
      <c r="C51" s="497"/>
      <c r="D51" s="510">
        <v>3.5294117647058822</v>
      </c>
      <c r="E51" s="519">
        <v>3.6129032258064515</v>
      </c>
      <c r="F51" s="521">
        <v>0.08349146110056926</v>
      </c>
      <c r="G51" s="366">
        <v>3.550561797752809</v>
      </c>
      <c r="H51" s="307">
        <v>3.888888888888889</v>
      </c>
      <c r="I51" s="549">
        <v>0.3594771241830066</v>
      </c>
      <c r="J51" s="358">
        <v>2</v>
      </c>
    </row>
    <row r="52" spans="1:10" ht="15.75">
      <c r="A52" s="496">
        <v>15</v>
      </c>
      <c r="B52" s="497" t="s">
        <v>48</v>
      </c>
      <c r="C52" s="497"/>
      <c r="D52" s="510">
        <v>3.269230769230769</v>
      </c>
      <c r="E52" s="519">
        <v>3.303030303030303</v>
      </c>
      <c r="F52" s="521">
        <v>0.03379953379953404</v>
      </c>
      <c r="G52" s="366">
        <v>3.2528735632183907</v>
      </c>
      <c r="H52" s="307">
        <v>3.5</v>
      </c>
      <c r="I52" s="549">
        <v>0.23076923076923084</v>
      </c>
      <c r="J52" s="358">
        <v>6</v>
      </c>
    </row>
    <row r="53" spans="1:10" ht="14.25">
      <c r="A53" s="496">
        <v>16</v>
      </c>
      <c r="B53" s="497" t="s">
        <v>49</v>
      </c>
      <c r="C53" s="497"/>
      <c r="D53" s="510">
        <v>4.147058823529412</v>
      </c>
      <c r="E53" s="519">
        <v>3.909090909090909</v>
      </c>
      <c r="F53" s="521">
        <v>-0.23796791443850296</v>
      </c>
      <c r="G53" s="366">
        <v>3.8351648351648353</v>
      </c>
      <c r="H53" s="307">
        <v>3.388888888888889</v>
      </c>
      <c r="I53" s="549">
        <v>-0.7581699346405233</v>
      </c>
      <c r="J53" s="562">
        <v>25</v>
      </c>
    </row>
    <row r="54" spans="1:10" ht="14.25">
      <c r="A54" s="496">
        <v>17</v>
      </c>
      <c r="B54" s="497" t="s">
        <v>26</v>
      </c>
      <c r="C54" s="497"/>
      <c r="D54" s="510">
        <v>3.8529411764705883</v>
      </c>
      <c r="E54" s="519">
        <v>3.7794117647058822</v>
      </c>
      <c r="F54" s="521">
        <v>-0.07352941176470607</v>
      </c>
      <c r="G54" s="366">
        <v>3.675</v>
      </c>
      <c r="H54" s="560">
        <v>3.7777777777777777</v>
      </c>
      <c r="I54" s="549">
        <v>-0.07516339869281063</v>
      </c>
      <c r="J54" s="564">
        <v>20</v>
      </c>
    </row>
    <row r="55" spans="1:10" ht="14.25">
      <c r="A55" s="496">
        <v>18</v>
      </c>
      <c r="B55" s="497" t="s">
        <v>27</v>
      </c>
      <c r="C55" s="497"/>
      <c r="D55" s="510">
        <v>3.7777777777777777</v>
      </c>
      <c r="E55" s="519">
        <v>3.682926829268293</v>
      </c>
      <c r="F55" s="521">
        <v>-0.09485094850948483</v>
      </c>
      <c r="G55" s="559">
        <v>3.462962962962963</v>
      </c>
      <c r="H55" s="560">
        <v>3.5</v>
      </c>
      <c r="I55" s="549">
        <v>-0.2777777777777777</v>
      </c>
      <c r="J55" s="562">
        <v>23</v>
      </c>
    </row>
    <row r="56" spans="1:10" ht="15.75">
      <c r="A56" s="496">
        <v>19</v>
      </c>
      <c r="B56" s="497" t="s">
        <v>28</v>
      </c>
      <c r="C56" s="497"/>
      <c r="D56" s="510">
        <v>4.413793103448276</v>
      </c>
      <c r="E56" s="519">
        <v>4.4</v>
      </c>
      <c r="F56" s="521">
        <v>-0.013793103448275446</v>
      </c>
      <c r="G56" s="559">
        <v>4.344086021505376</v>
      </c>
      <c r="H56" s="555">
        <v>4.666666666666667</v>
      </c>
      <c r="I56" s="549">
        <v>0.25287356321839116</v>
      </c>
      <c r="J56" s="358">
        <v>5</v>
      </c>
    </row>
    <row r="57" spans="1:10" ht="14.25">
      <c r="A57" s="496">
        <v>20</v>
      </c>
      <c r="B57" s="497" t="s">
        <v>50</v>
      </c>
      <c r="C57" s="497"/>
      <c r="D57" s="510">
        <v>4.375</v>
      </c>
      <c r="E57" s="519">
        <v>4.413333333333333</v>
      </c>
      <c r="F57" s="521">
        <v>0.03833333333333311</v>
      </c>
      <c r="G57" s="559">
        <v>4.333333333333333</v>
      </c>
      <c r="H57" s="555">
        <v>4.5</v>
      </c>
      <c r="I57" s="549">
        <v>0.125</v>
      </c>
      <c r="J57" s="564">
        <v>12</v>
      </c>
    </row>
    <row r="58" spans="1:10" ht="15">
      <c r="A58" s="496">
        <v>21</v>
      </c>
      <c r="B58" s="497" t="s">
        <v>29</v>
      </c>
      <c r="C58" s="497"/>
      <c r="D58" s="510">
        <v>4.371428571428571</v>
      </c>
      <c r="E58" s="519">
        <v>4.230769230769231</v>
      </c>
      <c r="F58" s="521">
        <v>-0.14065934065934016</v>
      </c>
      <c r="G58" s="559">
        <v>4.146067415730337</v>
      </c>
      <c r="H58" s="555">
        <v>4.444444444444445</v>
      </c>
      <c r="I58" s="549">
        <v>0.07301587301587364</v>
      </c>
      <c r="J58" s="563">
        <v>13</v>
      </c>
    </row>
    <row r="59" spans="1:10" ht="14.25">
      <c r="A59" s="496">
        <v>22</v>
      </c>
      <c r="B59" s="497" t="s">
        <v>30</v>
      </c>
      <c r="C59" s="497"/>
      <c r="D59" s="510">
        <v>4</v>
      </c>
      <c r="E59" s="519">
        <v>3.888888888888889</v>
      </c>
      <c r="F59" s="521">
        <v>-0.11111111111111116</v>
      </c>
      <c r="G59" s="559">
        <v>3.8333333333333335</v>
      </c>
      <c r="H59" s="555">
        <v>3.8333333333333335</v>
      </c>
      <c r="I59" s="549">
        <v>-0.16666666666666652</v>
      </c>
      <c r="J59" s="562">
        <v>22</v>
      </c>
    </row>
    <row r="60" spans="1:10" ht="14.25">
      <c r="A60" s="496">
        <v>23</v>
      </c>
      <c r="B60" s="497" t="s">
        <v>31</v>
      </c>
      <c r="C60" s="497"/>
      <c r="D60" s="510">
        <v>3.7333333333333334</v>
      </c>
      <c r="E60" s="519">
        <v>3.6379310344827585</v>
      </c>
      <c r="F60" s="521">
        <v>-0.09540229885057494</v>
      </c>
      <c r="G60" s="559">
        <v>3.536231884057971</v>
      </c>
      <c r="H60" s="560">
        <v>3.7777777777777777</v>
      </c>
      <c r="I60" s="549">
        <v>0.04444444444444429</v>
      </c>
      <c r="J60" s="564">
        <v>15</v>
      </c>
    </row>
    <row r="61" spans="1:10" ht="15.75">
      <c r="A61" s="496">
        <v>24</v>
      </c>
      <c r="B61" s="497" t="s">
        <v>32</v>
      </c>
      <c r="C61" s="497"/>
      <c r="D61" s="510">
        <v>4.454545454545454</v>
      </c>
      <c r="E61" s="519">
        <v>4.322033898305085</v>
      </c>
      <c r="F61" s="521">
        <v>-0.13251155624036937</v>
      </c>
      <c r="G61" s="559">
        <v>4.27906976744186</v>
      </c>
      <c r="H61" s="555">
        <v>4.611111111111111</v>
      </c>
      <c r="I61" s="549">
        <v>0.15656565656565657</v>
      </c>
      <c r="J61" s="358">
        <v>10</v>
      </c>
    </row>
    <row r="62" spans="1:10" ht="15" thickBot="1">
      <c r="A62" s="498">
        <v>25</v>
      </c>
      <c r="B62" s="499" t="s">
        <v>33</v>
      </c>
      <c r="C62" s="499"/>
      <c r="D62" s="511">
        <v>4.111111111111111</v>
      </c>
      <c r="E62" s="520">
        <v>4</v>
      </c>
      <c r="F62" s="521">
        <v>-0.11111111111111072</v>
      </c>
      <c r="G62" s="561">
        <v>3.9315068493150687</v>
      </c>
      <c r="H62" s="556">
        <v>4.111111111111111</v>
      </c>
      <c r="I62" s="550">
        <v>0</v>
      </c>
      <c r="J62" s="565">
        <v>18</v>
      </c>
    </row>
    <row r="63" spans="1:10" ht="13.5" thickBot="1">
      <c r="A63" s="450"/>
      <c r="B63" s="109"/>
      <c r="C63" s="109"/>
      <c r="D63" s="109"/>
      <c r="E63" s="456"/>
      <c r="F63" s="467"/>
      <c r="G63" s="182"/>
      <c r="H63" s="133"/>
      <c r="I63" s="552"/>
      <c r="J63" s="109"/>
    </row>
    <row r="64" spans="1:10" ht="12.75">
      <c r="A64" s="193"/>
      <c r="B64" s="15"/>
      <c r="C64" s="15"/>
      <c r="D64" s="15"/>
      <c r="E64" s="313"/>
      <c r="F64" s="313"/>
      <c r="G64" s="15"/>
      <c r="H64" s="15"/>
      <c r="I64" s="425"/>
      <c r="J64" s="15"/>
    </row>
    <row r="65" ht="21.75" customHeight="1"/>
    <row r="66" ht="0.75" customHeight="1" hidden="1"/>
    <row r="67" spans="2:3" ht="15.75" hidden="1">
      <c r="B67" s="179" t="s">
        <v>165</v>
      </c>
      <c r="C67" s="179"/>
    </row>
    <row r="68" spans="2:3" ht="15.75">
      <c r="B68" s="179" t="s">
        <v>165</v>
      </c>
      <c r="C68" s="179"/>
    </row>
    <row r="69" ht="13.5" thickBot="1"/>
    <row r="70" spans="1:10" ht="15.75" thickBot="1">
      <c r="A70" s="500" t="s">
        <v>0</v>
      </c>
      <c r="B70" s="501" t="s">
        <v>118</v>
      </c>
      <c r="C70" s="625"/>
      <c r="D70" s="689" t="s">
        <v>110</v>
      </c>
      <c r="E70" s="690"/>
      <c r="F70" s="690"/>
      <c r="G70" s="690"/>
      <c r="H70" s="690"/>
      <c r="I70" s="690"/>
      <c r="J70" s="691"/>
    </row>
    <row r="71" spans="1:10" ht="15.75" thickBot="1">
      <c r="A71" s="401"/>
      <c r="B71" s="133"/>
      <c r="C71" s="502" t="s">
        <v>169</v>
      </c>
      <c r="D71" s="502" t="s">
        <v>163</v>
      </c>
      <c r="E71" s="502" t="s">
        <v>164</v>
      </c>
      <c r="F71" s="530" t="s">
        <v>166</v>
      </c>
      <c r="G71" s="530" t="s">
        <v>167</v>
      </c>
      <c r="H71" s="527" t="s">
        <v>130</v>
      </c>
      <c r="I71" s="507" t="s">
        <v>168</v>
      </c>
      <c r="J71" s="340" t="s">
        <v>146</v>
      </c>
    </row>
    <row r="72" spans="1:10" ht="15.75">
      <c r="A72" s="495">
        <v>1</v>
      </c>
      <c r="B72" s="494" t="s">
        <v>16</v>
      </c>
      <c r="C72" s="626">
        <v>4.277777777777778</v>
      </c>
      <c r="D72" s="509">
        <v>4.388888888888889</v>
      </c>
      <c r="E72" s="518">
        <v>4.204545454545454</v>
      </c>
      <c r="F72" s="521">
        <v>4.188679245283019</v>
      </c>
      <c r="G72" s="355">
        <v>4.130952380952381</v>
      </c>
      <c r="H72" s="663">
        <f>(G72-F72)</f>
        <v>-0.057726864330637895</v>
      </c>
      <c r="I72" s="651"/>
      <c r="J72" s="357"/>
    </row>
    <row r="73" spans="1:10" ht="14.25">
      <c r="A73" s="496">
        <v>2</v>
      </c>
      <c r="B73" s="497" t="s">
        <v>42</v>
      </c>
      <c r="C73" s="627">
        <v>4.388888888888889</v>
      </c>
      <c r="D73" s="510">
        <v>4.333333333333333</v>
      </c>
      <c r="E73" s="519">
        <v>4.205882352941177</v>
      </c>
      <c r="F73" s="521">
        <v>4.288888888888889</v>
      </c>
      <c r="G73" s="612">
        <v>4.2073170731707314</v>
      </c>
      <c r="H73" s="663">
        <f aca="true" t="shared" si="3" ref="H73:H96">(G73-F73)</f>
        <v>-0.0815718157181573</v>
      </c>
      <c r="I73" s="652"/>
      <c r="J73" s="564"/>
    </row>
    <row r="74" spans="1:10" ht="14.25">
      <c r="A74" s="496">
        <v>3</v>
      </c>
      <c r="B74" s="497" t="s">
        <v>18</v>
      </c>
      <c r="C74" s="627">
        <v>3.611111111111111</v>
      </c>
      <c r="D74" s="510">
        <v>3.5</v>
      </c>
      <c r="E74" s="519">
        <v>3.375</v>
      </c>
      <c r="F74" s="521">
        <v>3.311111111111111</v>
      </c>
      <c r="G74" s="612">
        <v>3.2875</v>
      </c>
      <c r="H74" s="663">
        <f t="shared" si="3"/>
        <v>-0.023611111111110805</v>
      </c>
      <c r="I74" s="652"/>
      <c r="J74" s="564"/>
    </row>
    <row r="75" spans="1:10" ht="15.75">
      <c r="A75" s="496">
        <v>4</v>
      </c>
      <c r="B75" s="497" t="s">
        <v>19</v>
      </c>
      <c r="C75" s="627">
        <v>4.176470588235294</v>
      </c>
      <c r="D75" s="510">
        <v>5</v>
      </c>
      <c r="E75" s="519">
        <v>4.214285714285714</v>
      </c>
      <c r="F75" s="521">
        <v>4.25</v>
      </c>
      <c r="G75" s="612">
        <v>4.151515151515151</v>
      </c>
      <c r="H75" s="663">
        <f t="shared" si="3"/>
        <v>-0.09848484848484862</v>
      </c>
      <c r="I75" s="652"/>
      <c r="J75" s="358"/>
    </row>
    <row r="76" spans="1:10" ht="15">
      <c r="A76" s="496">
        <v>5</v>
      </c>
      <c r="B76" s="497" t="s">
        <v>20</v>
      </c>
      <c r="C76" s="627">
        <v>3.9444444444444446</v>
      </c>
      <c r="D76" s="510">
        <v>4.222222222222222</v>
      </c>
      <c r="E76" s="519">
        <v>3.8780487804878048</v>
      </c>
      <c r="F76" s="521">
        <v>3.9148936170212765</v>
      </c>
      <c r="G76" s="612">
        <v>3.9220779220779223</v>
      </c>
      <c r="H76" s="662">
        <f t="shared" si="3"/>
        <v>0.007184305056645801</v>
      </c>
      <c r="I76" s="652"/>
      <c r="J76" s="564"/>
    </row>
    <row r="77" spans="1:10" ht="15.75">
      <c r="A77" s="496">
        <v>6</v>
      </c>
      <c r="B77" s="497" t="s">
        <v>43</v>
      </c>
      <c r="C77" s="627">
        <v>4.277777777777778</v>
      </c>
      <c r="D77" s="510">
        <v>4.363636363636363</v>
      </c>
      <c r="E77" s="519">
        <v>4.076923076923077</v>
      </c>
      <c r="F77" s="521">
        <v>3.9649122807017543</v>
      </c>
      <c r="G77" s="612">
        <v>4.108910891089109</v>
      </c>
      <c r="H77" s="662">
        <f t="shared" si="3"/>
        <v>0.14399861038735473</v>
      </c>
      <c r="I77" s="652"/>
      <c r="J77" s="358"/>
    </row>
    <row r="78" spans="1:10" ht="14.25">
      <c r="A78" s="496">
        <v>7</v>
      </c>
      <c r="B78" s="497" t="s">
        <v>44</v>
      </c>
      <c r="C78" s="627">
        <v>3.6666666666666665</v>
      </c>
      <c r="D78" s="510">
        <v>4.277777777777778</v>
      </c>
      <c r="E78" s="519">
        <v>3.911111111111111</v>
      </c>
      <c r="F78" s="521">
        <v>3.923076923076923</v>
      </c>
      <c r="G78" s="612">
        <v>3.8313253012048194</v>
      </c>
      <c r="H78" s="663">
        <f t="shared" si="3"/>
        <v>-0.0917516218721035</v>
      </c>
      <c r="I78" s="652"/>
      <c r="J78" s="562"/>
    </row>
    <row r="79" spans="1:10" ht="15.75">
      <c r="A79" s="496">
        <v>8</v>
      </c>
      <c r="B79" s="497" t="s">
        <v>21</v>
      </c>
      <c r="C79" s="627">
        <v>4.411764705882353</v>
      </c>
      <c r="D79" s="510">
        <v>4.8</v>
      </c>
      <c r="E79" s="519">
        <v>4.28</v>
      </c>
      <c r="F79" s="521">
        <v>4.285714285714286</v>
      </c>
      <c r="G79" s="612">
        <v>4.037037037037037</v>
      </c>
      <c r="H79" s="663">
        <f t="shared" si="3"/>
        <v>-0.24867724867724839</v>
      </c>
      <c r="I79" s="652"/>
      <c r="J79" s="358"/>
    </row>
    <row r="80" spans="1:10" ht="15">
      <c r="A80" s="496">
        <v>9</v>
      </c>
      <c r="B80" s="497" t="s">
        <v>22</v>
      </c>
      <c r="C80" s="627">
        <v>3.7777777777777777</v>
      </c>
      <c r="D80" s="510">
        <v>3.8666666666666667</v>
      </c>
      <c r="E80" s="519">
        <v>3.72972972972973</v>
      </c>
      <c r="F80" s="521">
        <v>3.7674418604651163</v>
      </c>
      <c r="G80" s="612">
        <v>3.909090909090909</v>
      </c>
      <c r="H80" s="662">
        <f t="shared" si="3"/>
        <v>0.14164904862579286</v>
      </c>
      <c r="I80" s="652"/>
      <c r="J80" s="562"/>
    </row>
    <row r="81" spans="1:10" ht="14.25">
      <c r="A81" s="496">
        <v>10</v>
      </c>
      <c r="B81" s="497" t="s">
        <v>45</v>
      </c>
      <c r="C81" s="627">
        <v>3.5555555555555554</v>
      </c>
      <c r="D81" s="510">
        <v>4.157894736842105</v>
      </c>
      <c r="E81" s="519">
        <v>3.744186046511628</v>
      </c>
      <c r="F81" s="521">
        <v>3.6808510638297873</v>
      </c>
      <c r="G81" s="612">
        <v>3.5714285714285716</v>
      </c>
      <c r="H81" s="663">
        <f t="shared" si="3"/>
        <v>-0.10942249240121571</v>
      </c>
      <c r="I81" s="652"/>
      <c r="J81" s="564"/>
    </row>
    <row r="82" spans="1:10" ht="15.75">
      <c r="A82" s="496">
        <v>11</v>
      </c>
      <c r="B82" s="497" t="s">
        <v>24</v>
      </c>
      <c r="C82" s="627">
        <v>3.9444444444444446</v>
      </c>
      <c r="D82" s="510">
        <v>3.5625</v>
      </c>
      <c r="E82" s="519">
        <v>3.3863636363636362</v>
      </c>
      <c r="F82" s="521">
        <v>3.3541666666666665</v>
      </c>
      <c r="G82" s="612">
        <v>3.477777777777778</v>
      </c>
      <c r="H82" s="662">
        <f t="shared" si="3"/>
        <v>0.12361111111111134</v>
      </c>
      <c r="I82" s="652"/>
      <c r="J82" s="358"/>
    </row>
    <row r="83" spans="1:10" ht="15.75">
      <c r="A83" s="496">
        <v>12</v>
      </c>
      <c r="B83" s="497" t="s">
        <v>25</v>
      </c>
      <c r="C83" s="627">
        <v>3.7222222222222223</v>
      </c>
      <c r="D83" s="510">
        <v>4.3076923076923075</v>
      </c>
      <c r="E83" s="519">
        <v>4.3076923076923075</v>
      </c>
      <c r="F83" s="521">
        <v>4.214285714285714</v>
      </c>
      <c r="G83" s="612">
        <v>4.333333333333333</v>
      </c>
      <c r="H83" s="662">
        <f t="shared" si="3"/>
        <v>0.11904761904761862</v>
      </c>
      <c r="I83" s="652"/>
      <c r="J83" s="563"/>
    </row>
    <row r="84" spans="1:10" ht="15.75">
      <c r="A84" s="496">
        <v>13</v>
      </c>
      <c r="B84" s="497" t="s">
        <v>46</v>
      </c>
      <c r="C84" s="627">
        <v>4.833333333333333</v>
      </c>
      <c r="D84" s="510">
        <v>4.875</v>
      </c>
      <c r="E84" s="519">
        <v>4.634615384615385</v>
      </c>
      <c r="F84" s="521">
        <v>4.655172413793103</v>
      </c>
      <c r="G84" s="612">
        <v>4.622448979591836</v>
      </c>
      <c r="H84" s="663">
        <f t="shared" si="3"/>
        <v>-0.03272343420126678</v>
      </c>
      <c r="I84" s="652"/>
      <c r="J84" s="358"/>
    </row>
    <row r="85" spans="1:10" ht="15.75">
      <c r="A85" s="496">
        <v>14</v>
      </c>
      <c r="B85" s="497" t="s">
        <v>47</v>
      </c>
      <c r="C85" s="627">
        <v>3.888888888888889</v>
      </c>
      <c r="D85" s="510">
        <v>3.7916666666666665</v>
      </c>
      <c r="E85" s="519">
        <v>3.6545454545454548</v>
      </c>
      <c r="F85" s="521">
        <v>3.5</v>
      </c>
      <c r="G85" s="612">
        <v>3.649484536082474</v>
      </c>
      <c r="H85" s="662">
        <f t="shared" si="3"/>
        <v>0.14948453608247414</v>
      </c>
      <c r="I85" s="652"/>
      <c r="J85" s="358"/>
    </row>
    <row r="86" spans="1:10" ht="15.75">
      <c r="A86" s="496">
        <v>15</v>
      </c>
      <c r="B86" s="497" t="s">
        <v>48</v>
      </c>
      <c r="C86" s="627">
        <v>3.5</v>
      </c>
      <c r="D86" s="510">
        <v>3.5714285714285716</v>
      </c>
      <c r="E86" s="519">
        <v>3.4047619047619047</v>
      </c>
      <c r="F86" s="521">
        <v>3.234042553191489</v>
      </c>
      <c r="G86" s="612">
        <v>3.147727272727273</v>
      </c>
      <c r="H86" s="663">
        <f t="shared" si="3"/>
        <v>-0.08631528046421622</v>
      </c>
      <c r="I86" s="652"/>
      <c r="J86" s="358"/>
    </row>
    <row r="87" spans="1:10" ht="15">
      <c r="A87" s="496">
        <v>16</v>
      </c>
      <c r="B87" s="497" t="s">
        <v>49</v>
      </c>
      <c r="C87" s="627">
        <v>3.388888888888889</v>
      </c>
      <c r="D87" s="510">
        <v>3.9473684210526314</v>
      </c>
      <c r="E87" s="519">
        <v>3.688888888888889</v>
      </c>
      <c r="F87" s="521">
        <v>3.6538461538461537</v>
      </c>
      <c r="G87" s="612">
        <v>3.6666666666666665</v>
      </c>
      <c r="H87" s="662">
        <f t="shared" si="3"/>
        <v>0.012820512820512775</v>
      </c>
      <c r="I87" s="652"/>
      <c r="J87" s="562"/>
    </row>
    <row r="88" spans="1:10" ht="14.25">
      <c r="A88" s="496">
        <v>17</v>
      </c>
      <c r="B88" s="497" t="s">
        <v>26</v>
      </c>
      <c r="C88" s="627">
        <v>3.7777777777777777</v>
      </c>
      <c r="D88" s="510">
        <v>4.076923076923077</v>
      </c>
      <c r="E88" s="519">
        <v>4</v>
      </c>
      <c r="F88" s="521">
        <v>3.9827586206896552</v>
      </c>
      <c r="G88" s="612">
        <v>3.7241379310344827</v>
      </c>
      <c r="H88" s="663">
        <f t="shared" si="3"/>
        <v>-0.2586206896551726</v>
      </c>
      <c r="I88" s="652"/>
      <c r="J88" s="564"/>
    </row>
    <row r="89" spans="1:10" ht="15">
      <c r="A89" s="496">
        <v>18</v>
      </c>
      <c r="B89" s="497" t="s">
        <v>27</v>
      </c>
      <c r="C89" s="627">
        <v>3.5</v>
      </c>
      <c r="D89" s="510">
        <v>4</v>
      </c>
      <c r="E89" s="519">
        <v>3.55</v>
      </c>
      <c r="F89" s="521">
        <v>3.2777777777777777</v>
      </c>
      <c r="G89" s="612">
        <v>3.2857142857142856</v>
      </c>
      <c r="H89" s="662">
        <f t="shared" si="3"/>
        <v>0.007936507936507908</v>
      </c>
      <c r="I89" s="652"/>
      <c r="J89" s="562"/>
    </row>
    <row r="90" spans="1:10" ht="15.75">
      <c r="A90" s="496">
        <v>19</v>
      </c>
      <c r="B90" s="497" t="s">
        <v>28</v>
      </c>
      <c r="C90" s="627">
        <v>4.666666666666667</v>
      </c>
      <c r="D90" s="510">
        <v>4.777777777777778</v>
      </c>
      <c r="E90" s="519">
        <v>4.511627906976744</v>
      </c>
      <c r="F90" s="521">
        <v>4.517857142857143</v>
      </c>
      <c r="G90" s="612">
        <v>4.475609756097561</v>
      </c>
      <c r="H90" s="663">
        <f t="shared" si="3"/>
        <v>-0.042247386759582284</v>
      </c>
      <c r="I90" s="652"/>
      <c r="J90" s="358"/>
    </row>
    <row r="91" spans="1:10" ht="14.25">
      <c r="A91" s="496">
        <v>20</v>
      </c>
      <c r="B91" s="497" t="s">
        <v>50</v>
      </c>
      <c r="C91" s="627">
        <v>4.5</v>
      </c>
      <c r="D91" s="510">
        <v>4.434782608695652</v>
      </c>
      <c r="E91" s="519">
        <v>4.327272727272727</v>
      </c>
      <c r="F91" s="521">
        <v>4.365079365079365</v>
      </c>
      <c r="G91" s="612">
        <v>4.336538461538462</v>
      </c>
      <c r="H91" s="663">
        <f t="shared" si="3"/>
        <v>-0.028540903540902995</v>
      </c>
      <c r="I91" s="652"/>
      <c r="J91" s="564"/>
    </row>
    <row r="92" spans="1:10" ht="15">
      <c r="A92" s="496">
        <v>21</v>
      </c>
      <c r="B92" s="497" t="s">
        <v>29</v>
      </c>
      <c r="C92" s="627">
        <v>4.444444444444445</v>
      </c>
      <c r="D92" s="510">
        <v>4.454545454545454</v>
      </c>
      <c r="E92" s="519">
        <v>4.2727272727272725</v>
      </c>
      <c r="F92" s="521">
        <v>4.192982456140351</v>
      </c>
      <c r="G92" s="612">
        <v>4.154639175257732</v>
      </c>
      <c r="H92" s="663">
        <f t="shared" si="3"/>
        <v>-0.038343280882618735</v>
      </c>
      <c r="I92" s="652"/>
      <c r="J92" s="563"/>
    </row>
    <row r="93" spans="1:10" ht="14.25">
      <c r="A93" s="496">
        <v>22</v>
      </c>
      <c r="B93" s="497" t="s">
        <v>30</v>
      </c>
      <c r="C93" s="627">
        <v>3.8333333333333335</v>
      </c>
      <c r="D93" s="510">
        <v>4.066666666666666</v>
      </c>
      <c r="E93" s="519">
        <v>3.71875</v>
      </c>
      <c r="F93" s="521">
        <v>3.6842105263157894</v>
      </c>
      <c r="G93" s="612">
        <v>3.6206896551724137</v>
      </c>
      <c r="H93" s="663">
        <f t="shared" si="3"/>
        <v>-0.06352087114337568</v>
      </c>
      <c r="I93" s="652"/>
      <c r="J93" s="562"/>
    </row>
    <row r="94" spans="1:10" ht="15">
      <c r="A94" s="496">
        <v>23</v>
      </c>
      <c r="B94" s="497" t="s">
        <v>31</v>
      </c>
      <c r="C94" s="627">
        <v>3.7777777777777777</v>
      </c>
      <c r="D94" s="510">
        <v>3.55</v>
      </c>
      <c r="E94" s="519">
        <v>3.3617021276595747</v>
      </c>
      <c r="F94" s="521">
        <v>3.1914893617021276</v>
      </c>
      <c r="G94" s="612">
        <v>3.310344827586207</v>
      </c>
      <c r="H94" s="662">
        <f t="shared" si="3"/>
        <v>0.11885546588407925</v>
      </c>
      <c r="I94" s="652"/>
      <c r="J94" s="564"/>
    </row>
    <row r="95" spans="1:10" ht="15.75">
      <c r="A95" s="496">
        <v>24</v>
      </c>
      <c r="B95" s="497" t="s">
        <v>32</v>
      </c>
      <c r="C95" s="627">
        <v>4.611111111111111</v>
      </c>
      <c r="D95" s="510">
        <v>4.866666666666666</v>
      </c>
      <c r="E95" s="519">
        <v>4.363636363636363</v>
      </c>
      <c r="F95" s="521">
        <v>4.36</v>
      </c>
      <c r="G95" s="612">
        <v>4.3076923076923075</v>
      </c>
      <c r="H95" s="663">
        <f t="shared" si="3"/>
        <v>-0.05230769230769283</v>
      </c>
      <c r="I95" s="652"/>
      <c r="J95" s="358"/>
    </row>
    <row r="96" spans="1:10" ht="15.75" thickBot="1">
      <c r="A96" s="498">
        <v>25</v>
      </c>
      <c r="B96" s="499" t="s">
        <v>33</v>
      </c>
      <c r="C96" s="628">
        <v>4.111111111111111</v>
      </c>
      <c r="D96" s="511">
        <v>3.9</v>
      </c>
      <c r="E96" s="520">
        <v>3.7083333333333335</v>
      </c>
      <c r="F96" s="521">
        <v>3.3793103448275863</v>
      </c>
      <c r="G96" s="613">
        <v>3.4745762711864407</v>
      </c>
      <c r="H96" s="662">
        <f t="shared" si="3"/>
        <v>0.09526592635885445</v>
      </c>
      <c r="I96" s="653"/>
      <c r="J96" s="565"/>
    </row>
    <row r="97" spans="1:10" ht="15.75" thickBot="1">
      <c r="A97" s="450"/>
      <c r="B97" s="109"/>
      <c r="C97" s="380">
        <f>AVERAGE(C72:C96)</f>
        <v>4.023529411764706</v>
      </c>
      <c r="D97" s="380">
        <f>AVERAGE(D72:D96)</f>
        <v>4.203737528299313</v>
      </c>
      <c r="E97" s="636">
        <f>AVERAGE(E72:E96)</f>
        <v>3.9404251830003703</v>
      </c>
      <c r="F97" s="615">
        <f>AVERAGE(F72:F96)</f>
        <v>3.885541934930603</v>
      </c>
      <c r="G97" s="380">
        <f>AVERAGE(G72:G96)</f>
        <v>3.869781459001035</v>
      </c>
      <c r="H97" s="109"/>
      <c r="I97" s="552"/>
      <c r="J97" s="109"/>
    </row>
  </sheetData>
  <sheetProtection/>
  <mergeCells count="3">
    <mergeCell ref="B34:F34"/>
    <mergeCell ref="D36:J36"/>
    <mergeCell ref="D70:J7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8" r:id="rId1"/>
  <rowBreaks count="2" manualBreakCount="2">
    <brk id="32" max="255" man="1"/>
    <brk id="64" max="25" man="1"/>
  </rowBreaks>
  <colBreaks count="1" manualBreakCount="1">
    <brk id="11" max="10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R73"/>
  <sheetViews>
    <sheetView tabSelected="1" zoomScale="75" zoomScaleNormal="75" zoomScaleSheetLayoutView="75" zoomScalePageLayoutView="0" workbookViewId="0" topLeftCell="A25">
      <selection activeCell="W44" sqref="W44"/>
    </sheetView>
  </sheetViews>
  <sheetFormatPr defaultColWidth="9.00390625" defaultRowHeight="12.75"/>
  <cols>
    <col min="1" max="1" width="5.875" style="0" customWidth="1"/>
    <col min="2" max="2" width="11.625" style="0" customWidth="1"/>
    <col min="3" max="3" width="6.25390625" style="0" customWidth="1"/>
    <col min="4" max="4" width="5.625" style="0" hidden="1" customWidth="1"/>
    <col min="5" max="5" width="5.125" style="0" customWidth="1"/>
    <col min="6" max="6" width="15.875" style="0" customWidth="1"/>
    <col min="7" max="7" width="6.00390625" style="15" customWidth="1"/>
    <col min="8" max="10" width="6.25390625" style="0" customWidth="1"/>
    <col min="11" max="11" width="6.75390625" style="0" customWidth="1"/>
    <col min="12" max="15" width="6.875" style="0" customWidth="1"/>
    <col min="16" max="16" width="6.375" style="0" customWidth="1"/>
    <col min="17" max="17" width="6.875" style="0" customWidth="1"/>
    <col min="18" max="18" width="8.375" style="0" customWidth="1"/>
    <col min="19" max="19" width="6.25390625" style="0" customWidth="1"/>
    <col min="20" max="20" width="5.875" style="0" customWidth="1"/>
    <col min="21" max="21" width="7.875" style="0" customWidth="1"/>
    <col min="22" max="22" width="11.25390625" style="0" customWidth="1"/>
    <col min="23" max="23" width="6.625" style="0" customWidth="1"/>
    <col min="24" max="24" width="6.75390625" style="0" customWidth="1"/>
    <col min="25" max="25" width="15.875" style="0" customWidth="1"/>
    <col min="26" max="26" width="6.875" style="0" customWidth="1"/>
    <col min="27" max="27" width="7.00390625" style="0" customWidth="1"/>
    <col min="28" max="29" width="6.25390625" style="0" customWidth="1"/>
    <col min="30" max="30" width="6.00390625" style="0" customWidth="1"/>
    <col min="31" max="31" width="7.125" style="0" customWidth="1"/>
    <col min="32" max="32" width="6.875" style="0" customWidth="1"/>
    <col min="33" max="33" width="5.875" style="0" customWidth="1"/>
    <col min="34" max="35" width="7.625" style="0" customWidth="1"/>
    <col min="36" max="36" width="8.125" style="0" customWidth="1"/>
    <col min="37" max="37" width="15.625" style="0" customWidth="1"/>
    <col min="38" max="38" width="5.625" style="0" customWidth="1"/>
    <col min="39" max="39" width="7.25390625" style="0" customWidth="1"/>
    <col min="40" max="40" width="6.125" style="0" customWidth="1"/>
    <col min="41" max="41" width="5.875" style="0" customWidth="1"/>
    <col min="42" max="42" width="6.125" style="0" customWidth="1"/>
    <col min="43" max="43" width="6.875" style="0" customWidth="1"/>
  </cols>
  <sheetData>
    <row r="1" spans="1:42" ht="51" customHeight="1" thickBot="1">
      <c r="A1" s="179" t="s">
        <v>134</v>
      </c>
      <c r="F1" s="179" t="s">
        <v>95</v>
      </c>
      <c r="G1" s="241"/>
      <c r="I1" s="730"/>
      <c r="J1" s="730"/>
      <c r="K1" s="731"/>
      <c r="L1" s="731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</row>
    <row r="2" spans="2:43" ht="33.75" customHeight="1" thickBot="1">
      <c r="B2" s="142"/>
      <c r="E2" s="698" t="s">
        <v>143</v>
      </c>
      <c r="F2" s="690"/>
      <c r="G2" s="690"/>
      <c r="H2" s="690"/>
      <c r="I2" s="690"/>
      <c r="J2" s="690"/>
      <c r="K2" s="690"/>
      <c r="L2" s="690"/>
      <c r="M2" s="690"/>
      <c r="N2" s="690"/>
      <c r="O2" s="699"/>
      <c r="P2" s="698" t="s">
        <v>97</v>
      </c>
      <c r="Q2" s="690"/>
      <c r="R2" s="690"/>
      <c r="S2" s="690"/>
      <c r="T2" s="690"/>
      <c r="U2" s="690"/>
      <c r="V2" s="699"/>
      <c r="X2" s="751" t="s">
        <v>152</v>
      </c>
      <c r="Y2" s="752"/>
      <c r="Z2" s="752"/>
      <c r="AA2" s="752"/>
      <c r="AB2" s="752"/>
      <c r="AC2" s="752"/>
      <c r="AD2" s="752"/>
      <c r="AE2" s="752"/>
      <c r="AF2" s="752"/>
      <c r="AG2" s="752"/>
      <c r="AH2" s="691"/>
      <c r="AI2" s="572"/>
      <c r="AJ2" s="698" t="s">
        <v>153</v>
      </c>
      <c r="AK2" s="690"/>
      <c r="AL2" s="690"/>
      <c r="AM2" s="690"/>
      <c r="AN2" s="690"/>
      <c r="AO2" s="690"/>
      <c r="AP2" s="690"/>
      <c r="AQ2" s="699"/>
    </row>
    <row r="3" spans="2:43" ht="12.75" customHeight="1">
      <c r="B3" s="142"/>
      <c r="E3" s="735" t="s">
        <v>0</v>
      </c>
      <c r="F3" s="740" t="s">
        <v>66</v>
      </c>
      <c r="G3" s="756" t="s">
        <v>136</v>
      </c>
      <c r="H3" s="748" t="s">
        <v>71</v>
      </c>
      <c r="I3" s="706" t="s">
        <v>72</v>
      </c>
      <c r="J3" s="706" t="s">
        <v>147</v>
      </c>
      <c r="K3" s="712" t="s">
        <v>100</v>
      </c>
      <c r="L3" s="712" t="s">
        <v>73</v>
      </c>
      <c r="M3" s="712" t="s">
        <v>145</v>
      </c>
      <c r="N3" s="709" t="s">
        <v>80</v>
      </c>
      <c r="O3" s="732" t="s">
        <v>60</v>
      </c>
      <c r="P3" s="747" t="s">
        <v>59</v>
      </c>
      <c r="Q3" s="728" t="s">
        <v>74</v>
      </c>
      <c r="R3" s="767" t="s">
        <v>138</v>
      </c>
      <c r="S3" s="712" t="s">
        <v>139</v>
      </c>
      <c r="T3" s="712" t="s">
        <v>140</v>
      </c>
      <c r="U3" s="727" t="s">
        <v>60</v>
      </c>
      <c r="V3" s="700" t="s">
        <v>150</v>
      </c>
      <c r="X3" s="735" t="s">
        <v>0</v>
      </c>
      <c r="Y3" s="740" t="s">
        <v>66</v>
      </c>
      <c r="Z3" s="720" t="s">
        <v>136</v>
      </c>
      <c r="AA3" s="748" t="s">
        <v>71</v>
      </c>
      <c r="AB3" s="706" t="s">
        <v>72</v>
      </c>
      <c r="AC3" s="706" t="s">
        <v>147</v>
      </c>
      <c r="AD3" s="712" t="s">
        <v>100</v>
      </c>
      <c r="AE3" s="712" t="s">
        <v>73</v>
      </c>
      <c r="AF3" s="706" t="s">
        <v>145</v>
      </c>
      <c r="AG3" s="709" t="s">
        <v>80</v>
      </c>
      <c r="AH3" s="732" t="s">
        <v>60</v>
      </c>
      <c r="AI3" s="570"/>
      <c r="AJ3" s="736" t="s">
        <v>0</v>
      </c>
      <c r="AK3" s="738" t="s">
        <v>66</v>
      </c>
      <c r="AL3" s="715" t="s">
        <v>59</v>
      </c>
      <c r="AM3" s="692" t="s">
        <v>74</v>
      </c>
      <c r="AN3" s="695" t="s">
        <v>138</v>
      </c>
      <c r="AO3" s="729" t="s">
        <v>139</v>
      </c>
      <c r="AP3" s="729" t="s">
        <v>140</v>
      </c>
      <c r="AQ3" s="718" t="s">
        <v>60</v>
      </c>
    </row>
    <row r="4" spans="2:43" ht="12.75" customHeight="1">
      <c r="B4" s="142"/>
      <c r="E4" s="736"/>
      <c r="F4" s="738"/>
      <c r="G4" s="757"/>
      <c r="H4" s="749"/>
      <c r="I4" s="723"/>
      <c r="J4" s="707"/>
      <c r="K4" s="713"/>
      <c r="L4" s="713"/>
      <c r="M4" s="759"/>
      <c r="N4" s="710"/>
      <c r="O4" s="733"/>
      <c r="P4" s="716"/>
      <c r="Q4" s="693"/>
      <c r="R4" s="696"/>
      <c r="S4" s="713"/>
      <c r="T4" s="713"/>
      <c r="U4" s="718"/>
      <c r="V4" s="701"/>
      <c r="X4" s="736"/>
      <c r="Y4" s="738"/>
      <c r="Z4" s="721"/>
      <c r="AA4" s="749"/>
      <c r="AB4" s="723"/>
      <c r="AC4" s="707"/>
      <c r="AD4" s="713"/>
      <c r="AE4" s="713"/>
      <c r="AF4" s="707"/>
      <c r="AG4" s="710"/>
      <c r="AH4" s="733"/>
      <c r="AI4" s="570"/>
      <c r="AJ4" s="736"/>
      <c r="AK4" s="738"/>
      <c r="AL4" s="716"/>
      <c r="AM4" s="693"/>
      <c r="AN4" s="696"/>
      <c r="AO4" s="713"/>
      <c r="AP4" s="713"/>
      <c r="AQ4" s="718"/>
    </row>
    <row r="5" spans="2:43" ht="12.75" customHeight="1">
      <c r="B5" s="142"/>
      <c r="E5" s="736"/>
      <c r="F5" s="738"/>
      <c r="G5" s="757"/>
      <c r="H5" s="749"/>
      <c r="I5" s="723"/>
      <c r="J5" s="707"/>
      <c r="K5" s="713"/>
      <c r="L5" s="713"/>
      <c r="M5" s="759"/>
      <c r="N5" s="710"/>
      <c r="O5" s="733"/>
      <c r="P5" s="716"/>
      <c r="Q5" s="693"/>
      <c r="R5" s="696"/>
      <c r="S5" s="713"/>
      <c r="T5" s="713"/>
      <c r="U5" s="718"/>
      <c r="V5" s="701"/>
      <c r="X5" s="736"/>
      <c r="Y5" s="738"/>
      <c r="Z5" s="721"/>
      <c r="AA5" s="749"/>
      <c r="AB5" s="723"/>
      <c r="AC5" s="707"/>
      <c r="AD5" s="713"/>
      <c r="AE5" s="713"/>
      <c r="AF5" s="707"/>
      <c r="AG5" s="710"/>
      <c r="AH5" s="733"/>
      <c r="AI5" s="570"/>
      <c r="AJ5" s="736"/>
      <c r="AK5" s="738"/>
      <c r="AL5" s="716"/>
      <c r="AM5" s="693"/>
      <c r="AN5" s="696"/>
      <c r="AO5" s="713"/>
      <c r="AP5" s="713"/>
      <c r="AQ5" s="718"/>
    </row>
    <row r="6" spans="2:43" ht="36" customHeight="1" thickBot="1">
      <c r="B6" s="143"/>
      <c r="E6" s="737"/>
      <c r="F6" s="739"/>
      <c r="G6" s="758"/>
      <c r="H6" s="750"/>
      <c r="I6" s="724"/>
      <c r="J6" s="708"/>
      <c r="K6" s="714"/>
      <c r="L6" s="714"/>
      <c r="M6" s="760"/>
      <c r="N6" s="711"/>
      <c r="O6" s="734"/>
      <c r="P6" s="717"/>
      <c r="Q6" s="694"/>
      <c r="R6" s="697"/>
      <c r="S6" s="714"/>
      <c r="T6" s="714"/>
      <c r="U6" s="719"/>
      <c r="V6" s="702"/>
      <c r="X6" s="737"/>
      <c r="Y6" s="739"/>
      <c r="Z6" s="722"/>
      <c r="AA6" s="750"/>
      <c r="AB6" s="724"/>
      <c r="AC6" s="708"/>
      <c r="AD6" s="714"/>
      <c r="AE6" s="714"/>
      <c r="AF6" s="708"/>
      <c r="AG6" s="711"/>
      <c r="AH6" s="734"/>
      <c r="AI6" s="571"/>
      <c r="AJ6" s="737"/>
      <c r="AK6" s="739"/>
      <c r="AL6" s="717"/>
      <c r="AM6" s="694"/>
      <c r="AN6" s="697"/>
      <c r="AO6" s="714"/>
      <c r="AP6" s="714"/>
      <c r="AQ6" s="719"/>
    </row>
    <row r="7" spans="2:44" ht="18.75" thickBot="1">
      <c r="B7" s="143"/>
      <c r="E7" s="146">
        <v>1</v>
      </c>
      <c r="F7" s="146" t="s">
        <v>21</v>
      </c>
      <c r="G7" s="292">
        <v>4.3</v>
      </c>
      <c r="H7" s="115"/>
      <c r="I7" s="6">
        <v>0.2</v>
      </c>
      <c r="J7" s="6"/>
      <c r="K7" s="6">
        <v>3</v>
      </c>
      <c r="L7" s="6"/>
      <c r="M7" s="56">
        <v>0.5</v>
      </c>
      <c r="N7" s="56"/>
      <c r="O7" s="265">
        <f aca="true" t="shared" si="0" ref="O7:O31">(G7+H7+I7+K7+L7+M7+N7)</f>
        <v>8</v>
      </c>
      <c r="P7" s="5"/>
      <c r="Q7" s="6">
        <v>0</v>
      </c>
      <c r="R7" s="6">
        <v>0.3</v>
      </c>
      <c r="S7" s="6"/>
      <c r="T7" s="6"/>
      <c r="U7" s="269">
        <f aca="true" t="shared" si="1" ref="U7:U31">(P7+Q7+R7+S7+T7)</f>
        <v>0.3</v>
      </c>
      <c r="V7" s="529">
        <f aca="true" t="shared" si="2" ref="V7:V31">(O7-U7)</f>
        <v>7.7</v>
      </c>
      <c r="X7" s="146">
        <v>1</v>
      </c>
      <c r="Y7" s="146" t="s">
        <v>21</v>
      </c>
      <c r="Z7" s="292">
        <v>4.3</v>
      </c>
      <c r="AA7" s="115"/>
      <c r="AB7" s="6">
        <v>0.2</v>
      </c>
      <c r="AC7" s="6"/>
      <c r="AD7" s="6">
        <v>3</v>
      </c>
      <c r="AE7" s="6"/>
      <c r="AF7" s="56">
        <v>0.5</v>
      </c>
      <c r="AG7" s="56"/>
      <c r="AH7" s="574">
        <v>8</v>
      </c>
      <c r="AI7" s="574"/>
      <c r="AJ7" s="577">
        <v>1</v>
      </c>
      <c r="AK7" s="146" t="s">
        <v>46</v>
      </c>
      <c r="AL7" s="5">
        <v>0.1</v>
      </c>
      <c r="AM7" s="6">
        <v>0</v>
      </c>
      <c r="AN7" s="6"/>
      <c r="AO7" s="6">
        <v>0.1</v>
      </c>
      <c r="AP7" s="6"/>
      <c r="AQ7" s="529">
        <f aca="true" t="shared" si="3" ref="AQ7:AQ31">(AL7+AM7+AN7+AO7+AP7)</f>
        <v>0.2</v>
      </c>
      <c r="AR7" s="15"/>
    </row>
    <row r="8" spans="2:44" ht="18.75" thickBot="1">
      <c r="B8" s="143"/>
      <c r="E8" s="147">
        <v>2</v>
      </c>
      <c r="F8" s="147" t="s">
        <v>46</v>
      </c>
      <c r="G8" s="291">
        <v>4.3</v>
      </c>
      <c r="H8" s="114">
        <v>0.2</v>
      </c>
      <c r="I8" s="9">
        <v>0.1</v>
      </c>
      <c r="J8" s="9">
        <v>0.1</v>
      </c>
      <c r="K8" s="9">
        <v>1</v>
      </c>
      <c r="L8" s="9">
        <v>0.2</v>
      </c>
      <c r="M8" s="37">
        <v>0.2</v>
      </c>
      <c r="N8" s="37"/>
      <c r="O8" s="265">
        <f t="shared" si="0"/>
        <v>6</v>
      </c>
      <c r="P8" s="8">
        <v>0.1</v>
      </c>
      <c r="Q8" s="9">
        <v>0</v>
      </c>
      <c r="R8" s="9"/>
      <c r="S8" s="9">
        <v>0.1</v>
      </c>
      <c r="T8" s="9"/>
      <c r="U8" s="269">
        <f t="shared" si="1"/>
        <v>0.2</v>
      </c>
      <c r="V8" s="529">
        <f t="shared" si="2"/>
        <v>5.8</v>
      </c>
      <c r="X8" s="147">
        <v>2</v>
      </c>
      <c r="Y8" s="147" t="s">
        <v>46</v>
      </c>
      <c r="Z8" s="291">
        <v>4.3</v>
      </c>
      <c r="AA8" s="114">
        <v>0.2</v>
      </c>
      <c r="AB8" s="9">
        <v>0.1</v>
      </c>
      <c r="AC8" s="9">
        <v>0.1</v>
      </c>
      <c r="AD8" s="9">
        <v>1</v>
      </c>
      <c r="AE8" s="9">
        <v>0.2</v>
      </c>
      <c r="AF8" s="37">
        <v>0.2</v>
      </c>
      <c r="AG8" s="37"/>
      <c r="AH8" s="574">
        <v>6</v>
      </c>
      <c r="AI8" s="574"/>
      <c r="AJ8" s="578">
        <v>2</v>
      </c>
      <c r="AK8" s="147" t="s">
        <v>21</v>
      </c>
      <c r="AL8" s="8"/>
      <c r="AM8" s="9">
        <v>0</v>
      </c>
      <c r="AN8" s="9">
        <v>0.3</v>
      </c>
      <c r="AO8" s="9"/>
      <c r="AP8" s="9"/>
      <c r="AQ8" s="569">
        <f t="shared" si="3"/>
        <v>0.3</v>
      </c>
      <c r="AR8" s="15"/>
    </row>
    <row r="9" spans="2:44" ht="18.75" thickBot="1">
      <c r="B9" s="143"/>
      <c r="E9" s="147">
        <v>3</v>
      </c>
      <c r="F9" s="147" t="s">
        <v>50</v>
      </c>
      <c r="G9" s="291">
        <v>4.3</v>
      </c>
      <c r="H9" s="114"/>
      <c r="I9" s="9">
        <v>0.1</v>
      </c>
      <c r="J9" s="9">
        <v>0.1</v>
      </c>
      <c r="K9" s="9">
        <v>1</v>
      </c>
      <c r="L9" s="9">
        <v>0.2</v>
      </c>
      <c r="M9" s="37">
        <v>0.2</v>
      </c>
      <c r="N9" s="37">
        <v>0.2</v>
      </c>
      <c r="O9" s="265">
        <f t="shared" si="0"/>
        <v>6</v>
      </c>
      <c r="P9" s="8">
        <v>0.1</v>
      </c>
      <c r="Q9" s="9">
        <v>0</v>
      </c>
      <c r="R9" s="9">
        <v>0.1</v>
      </c>
      <c r="S9" s="9"/>
      <c r="T9" s="9">
        <v>0.1</v>
      </c>
      <c r="U9" s="269">
        <f t="shared" si="1"/>
        <v>0.30000000000000004</v>
      </c>
      <c r="V9" s="529">
        <f t="shared" si="2"/>
        <v>5.7</v>
      </c>
      <c r="X9" s="147">
        <v>3</v>
      </c>
      <c r="Y9" s="147" t="s">
        <v>50</v>
      </c>
      <c r="Z9" s="291">
        <v>4.3</v>
      </c>
      <c r="AA9" s="114"/>
      <c r="AB9" s="9">
        <v>0.1</v>
      </c>
      <c r="AC9" s="9">
        <v>0.1</v>
      </c>
      <c r="AD9" s="9">
        <v>1</v>
      </c>
      <c r="AE9" s="9">
        <v>0.2</v>
      </c>
      <c r="AF9" s="37">
        <v>0.2</v>
      </c>
      <c r="AG9" s="37">
        <v>0.2</v>
      </c>
      <c r="AH9" s="574">
        <v>6</v>
      </c>
      <c r="AI9" s="574"/>
      <c r="AJ9" s="578">
        <v>3</v>
      </c>
      <c r="AK9" s="147" t="s">
        <v>50</v>
      </c>
      <c r="AL9" s="8">
        <v>0.1</v>
      </c>
      <c r="AM9" s="9">
        <v>0</v>
      </c>
      <c r="AN9" s="9">
        <v>0.1</v>
      </c>
      <c r="AO9" s="9"/>
      <c r="AP9" s="9">
        <v>0.1</v>
      </c>
      <c r="AQ9" s="569">
        <f t="shared" si="3"/>
        <v>0.30000000000000004</v>
      </c>
      <c r="AR9" s="15"/>
    </row>
    <row r="10" spans="2:44" ht="18.75" thickBot="1">
      <c r="B10" s="143"/>
      <c r="E10" s="147">
        <v>4</v>
      </c>
      <c r="F10" s="147" t="s">
        <v>16</v>
      </c>
      <c r="G10" s="291">
        <v>3</v>
      </c>
      <c r="H10" s="114">
        <v>1.1</v>
      </c>
      <c r="I10" s="9">
        <v>0.2</v>
      </c>
      <c r="J10" s="9">
        <v>0.1</v>
      </c>
      <c r="K10" s="9">
        <v>1</v>
      </c>
      <c r="L10" s="9">
        <v>0.1</v>
      </c>
      <c r="M10" s="37">
        <v>0.4</v>
      </c>
      <c r="N10" s="37"/>
      <c r="O10" s="265">
        <f t="shared" si="0"/>
        <v>5.8</v>
      </c>
      <c r="P10" s="8">
        <v>0.2</v>
      </c>
      <c r="Q10" s="9">
        <v>0.1</v>
      </c>
      <c r="R10" s="9">
        <v>0.2</v>
      </c>
      <c r="S10" s="9"/>
      <c r="T10" s="9"/>
      <c r="U10" s="269">
        <f t="shared" si="1"/>
        <v>0.5</v>
      </c>
      <c r="V10" s="529">
        <f t="shared" si="2"/>
        <v>5.3</v>
      </c>
      <c r="X10" s="147">
        <v>4</v>
      </c>
      <c r="Y10" s="147" t="s">
        <v>16</v>
      </c>
      <c r="Z10" s="291">
        <v>3</v>
      </c>
      <c r="AA10" s="114">
        <v>1.1</v>
      </c>
      <c r="AB10" s="9">
        <v>0.2</v>
      </c>
      <c r="AC10" s="9">
        <v>0.1</v>
      </c>
      <c r="AD10" s="9">
        <v>1</v>
      </c>
      <c r="AE10" s="9">
        <v>0.1</v>
      </c>
      <c r="AF10" s="37">
        <v>0.4</v>
      </c>
      <c r="AG10" s="37"/>
      <c r="AH10" s="574">
        <v>5.8</v>
      </c>
      <c r="AI10" s="574"/>
      <c r="AJ10" s="578">
        <v>4</v>
      </c>
      <c r="AK10" s="147" t="s">
        <v>29</v>
      </c>
      <c r="AL10" s="8">
        <v>0.2</v>
      </c>
      <c r="AM10" s="9">
        <v>0</v>
      </c>
      <c r="AN10" s="9">
        <v>0.2</v>
      </c>
      <c r="AO10" s="9"/>
      <c r="AP10" s="9"/>
      <c r="AQ10" s="569">
        <f t="shared" si="3"/>
        <v>0.4</v>
      </c>
      <c r="AR10" s="444"/>
    </row>
    <row r="11" spans="2:44" ht="18.75" thickBot="1">
      <c r="B11" s="143"/>
      <c r="E11" s="147">
        <v>5</v>
      </c>
      <c r="F11" s="147" t="s">
        <v>29</v>
      </c>
      <c r="G11" s="291">
        <v>4</v>
      </c>
      <c r="H11" s="114">
        <v>0.2</v>
      </c>
      <c r="I11" s="9">
        <v>0.1</v>
      </c>
      <c r="J11" s="9"/>
      <c r="K11" s="9"/>
      <c r="L11" s="9">
        <v>0.1</v>
      </c>
      <c r="M11" s="37">
        <v>0.6</v>
      </c>
      <c r="N11" s="37">
        <v>0.2</v>
      </c>
      <c r="O11" s="265">
        <f t="shared" si="0"/>
        <v>5.199999999999999</v>
      </c>
      <c r="P11" s="8">
        <v>0.2</v>
      </c>
      <c r="Q11" s="9">
        <v>0</v>
      </c>
      <c r="R11" s="9">
        <v>0.2</v>
      </c>
      <c r="S11" s="9"/>
      <c r="T11" s="9"/>
      <c r="U11" s="269">
        <f t="shared" si="1"/>
        <v>0.4</v>
      </c>
      <c r="V11" s="529">
        <f t="shared" si="2"/>
        <v>4.799999999999999</v>
      </c>
      <c r="X11" s="147">
        <v>5</v>
      </c>
      <c r="Y11" s="147" t="s">
        <v>29</v>
      </c>
      <c r="Z11" s="291">
        <v>4</v>
      </c>
      <c r="AA11" s="114">
        <v>0.2</v>
      </c>
      <c r="AB11" s="9">
        <v>0.1</v>
      </c>
      <c r="AC11" s="9"/>
      <c r="AD11" s="9"/>
      <c r="AE11" s="9">
        <v>0.1</v>
      </c>
      <c r="AF11" s="37">
        <v>0.6</v>
      </c>
      <c r="AG11" s="37">
        <v>0.2</v>
      </c>
      <c r="AH11" s="574">
        <v>5.2</v>
      </c>
      <c r="AI11" s="574"/>
      <c r="AJ11" s="578">
        <v>5</v>
      </c>
      <c r="AK11" s="147" t="s">
        <v>16</v>
      </c>
      <c r="AL11" s="8">
        <v>0.2</v>
      </c>
      <c r="AM11" s="9">
        <v>0.1</v>
      </c>
      <c r="AN11" s="9">
        <v>0.2</v>
      </c>
      <c r="AO11" s="9"/>
      <c r="AP11" s="9"/>
      <c r="AQ11" s="569">
        <f t="shared" si="3"/>
        <v>0.5</v>
      </c>
      <c r="AR11" s="444"/>
    </row>
    <row r="12" spans="2:44" ht="18.75" thickBot="1">
      <c r="B12" s="143"/>
      <c r="E12" s="147">
        <v>6</v>
      </c>
      <c r="F12" s="147" t="s">
        <v>47</v>
      </c>
      <c r="G12" s="291">
        <v>2</v>
      </c>
      <c r="H12" s="114"/>
      <c r="I12" s="9">
        <v>0.2</v>
      </c>
      <c r="J12" s="9">
        <v>0.1</v>
      </c>
      <c r="K12" s="9">
        <v>2</v>
      </c>
      <c r="L12" s="9">
        <v>0.1</v>
      </c>
      <c r="M12" s="37">
        <v>0.3</v>
      </c>
      <c r="N12" s="37"/>
      <c r="O12" s="265">
        <f t="shared" si="0"/>
        <v>4.6</v>
      </c>
      <c r="P12" s="8">
        <v>0.1</v>
      </c>
      <c r="Q12" s="9">
        <v>0</v>
      </c>
      <c r="R12" s="9">
        <v>0.9</v>
      </c>
      <c r="S12" s="9">
        <v>0.3</v>
      </c>
      <c r="T12" s="9"/>
      <c r="U12" s="269">
        <f t="shared" si="1"/>
        <v>1.3</v>
      </c>
      <c r="V12" s="529">
        <f t="shared" si="2"/>
        <v>3.3</v>
      </c>
      <c r="X12" s="147">
        <v>6</v>
      </c>
      <c r="Y12" s="147" t="s">
        <v>45</v>
      </c>
      <c r="Z12" s="291">
        <v>1</v>
      </c>
      <c r="AA12" s="114"/>
      <c r="AB12" s="9">
        <v>0.2</v>
      </c>
      <c r="AC12" s="9"/>
      <c r="AD12" s="9">
        <v>3</v>
      </c>
      <c r="AE12" s="9">
        <v>0.3</v>
      </c>
      <c r="AF12" s="37"/>
      <c r="AG12" s="37">
        <v>0.1</v>
      </c>
      <c r="AH12" s="574">
        <v>4.6</v>
      </c>
      <c r="AI12" s="574"/>
      <c r="AJ12" s="578">
        <v>6</v>
      </c>
      <c r="AK12" s="147" t="s">
        <v>19</v>
      </c>
      <c r="AL12" s="8">
        <v>0.4</v>
      </c>
      <c r="AM12" s="9">
        <v>0</v>
      </c>
      <c r="AN12" s="9">
        <v>0.2</v>
      </c>
      <c r="AO12" s="9"/>
      <c r="AP12" s="9">
        <v>0.2</v>
      </c>
      <c r="AQ12" s="569">
        <f t="shared" si="3"/>
        <v>0.8</v>
      </c>
      <c r="AR12" s="444"/>
    </row>
    <row r="13" spans="2:44" ht="18.75" thickBot="1">
      <c r="B13" s="143"/>
      <c r="E13" s="147">
        <v>7</v>
      </c>
      <c r="F13" s="147" t="s">
        <v>28</v>
      </c>
      <c r="G13" s="291">
        <v>1</v>
      </c>
      <c r="H13" s="114">
        <v>1.3</v>
      </c>
      <c r="I13" s="9">
        <v>0.2</v>
      </c>
      <c r="J13" s="9">
        <v>0.1</v>
      </c>
      <c r="K13" s="9">
        <v>1</v>
      </c>
      <c r="L13" s="9">
        <v>0.2</v>
      </c>
      <c r="M13" s="37">
        <v>0.4</v>
      </c>
      <c r="N13" s="37"/>
      <c r="O13" s="265">
        <f t="shared" si="0"/>
        <v>4.1000000000000005</v>
      </c>
      <c r="P13" s="8">
        <v>0.4</v>
      </c>
      <c r="Q13" s="9">
        <v>0.7</v>
      </c>
      <c r="R13" s="9"/>
      <c r="S13" s="9"/>
      <c r="T13" s="9"/>
      <c r="U13" s="269">
        <f t="shared" si="1"/>
        <v>1.1</v>
      </c>
      <c r="V13" s="529">
        <f t="shared" si="2"/>
        <v>3.0000000000000004</v>
      </c>
      <c r="X13" s="147">
        <v>7</v>
      </c>
      <c r="Y13" s="147" t="s">
        <v>47</v>
      </c>
      <c r="Z13" s="291">
        <v>2</v>
      </c>
      <c r="AA13" s="114"/>
      <c r="AB13" s="9">
        <v>0.2</v>
      </c>
      <c r="AC13" s="9">
        <v>0.1</v>
      </c>
      <c r="AD13" s="9">
        <v>2</v>
      </c>
      <c r="AE13" s="9">
        <v>0.1</v>
      </c>
      <c r="AF13" s="37">
        <v>0.3</v>
      </c>
      <c r="AG13" s="37"/>
      <c r="AH13" s="574">
        <v>4.6</v>
      </c>
      <c r="AI13" s="574"/>
      <c r="AJ13" s="578">
        <v>7</v>
      </c>
      <c r="AK13" s="147" t="s">
        <v>28</v>
      </c>
      <c r="AL13" s="8">
        <v>0.4</v>
      </c>
      <c r="AM13" s="9">
        <v>0.7</v>
      </c>
      <c r="AN13" s="9"/>
      <c r="AO13" s="9"/>
      <c r="AP13" s="9"/>
      <c r="AQ13" s="569">
        <f t="shared" si="3"/>
        <v>1.1</v>
      </c>
      <c r="AR13" s="444"/>
    </row>
    <row r="14" spans="2:44" ht="18.75" thickBot="1">
      <c r="B14" s="143"/>
      <c r="E14" s="147">
        <v>8</v>
      </c>
      <c r="F14" s="147" t="s">
        <v>32</v>
      </c>
      <c r="G14" s="291">
        <v>0.5</v>
      </c>
      <c r="H14" s="114">
        <v>1.2</v>
      </c>
      <c r="I14" s="9">
        <v>0.1</v>
      </c>
      <c r="J14" s="9">
        <v>0.1</v>
      </c>
      <c r="K14" s="9">
        <v>2</v>
      </c>
      <c r="L14" s="9">
        <v>0.2</v>
      </c>
      <c r="M14" s="37"/>
      <c r="N14" s="37"/>
      <c r="O14" s="265">
        <f t="shared" si="0"/>
        <v>4</v>
      </c>
      <c r="P14" s="8">
        <v>1</v>
      </c>
      <c r="Q14" s="9">
        <v>0</v>
      </c>
      <c r="R14" s="9">
        <v>0.3</v>
      </c>
      <c r="S14" s="9"/>
      <c r="T14" s="9"/>
      <c r="U14" s="269">
        <f t="shared" si="1"/>
        <v>1.3</v>
      </c>
      <c r="V14" s="529">
        <f t="shared" si="2"/>
        <v>2.7</v>
      </c>
      <c r="X14" s="147">
        <v>8</v>
      </c>
      <c r="Y14" s="147" t="s">
        <v>44</v>
      </c>
      <c r="Z14" s="291">
        <v>2.2</v>
      </c>
      <c r="AA14" s="114"/>
      <c r="AB14" s="9"/>
      <c r="AC14" s="9">
        <v>0.1</v>
      </c>
      <c r="AD14" s="9">
        <v>2</v>
      </c>
      <c r="AE14" s="9">
        <v>0.1</v>
      </c>
      <c r="AF14" s="37"/>
      <c r="AG14" s="37">
        <v>0.2</v>
      </c>
      <c r="AH14" s="574">
        <v>4.5</v>
      </c>
      <c r="AI14" s="574"/>
      <c r="AJ14" s="578">
        <v>8</v>
      </c>
      <c r="AK14" s="147" t="s">
        <v>43</v>
      </c>
      <c r="AL14" s="8">
        <v>0.4</v>
      </c>
      <c r="AM14" s="9">
        <v>0</v>
      </c>
      <c r="AN14" s="9">
        <v>0.3</v>
      </c>
      <c r="AO14" s="9">
        <v>0.4</v>
      </c>
      <c r="AP14" s="9">
        <v>0.2</v>
      </c>
      <c r="AQ14" s="569">
        <f t="shared" si="3"/>
        <v>1.3</v>
      </c>
      <c r="AR14" s="444"/>
    </row>
    <row r="15" spans="2:44" ht="18.75" thickBot="1">
      <c r="B15" s="143"/>
      <c r="E15" s="147">
        <v>9</v>
      </c>
      <c r="F15" s="147" t="s">
        <v>44</v>
      </c>
      <c r="G15" s="291">
        <v>2.2</v>
      </c>
      <c r="H15" s="114"/>
      <c r="I15" s="9"/>
      <c r="J15" s="9">
        <v>0.1</v>
      </c>
      <c r="K15" s="9">
        <v>2</v>
      </c>
      <c r="L15" s="9">
        <v>0.1</v>
      </c>
      <c r="M15" s="37"/>
      <c r="N15" s="37">
        <v>0.2</v>
      </c>
      <c r="O15" s="265">
        <f t="shared" si="0"/>
        <v>4.5</v>
      </c>
      <c r="P15" s="8">
        <v>0.6</v>
      </c>
      <c r="Q15" s="9">
        <v>0.9</v>
      </c>
      <c r="R15" s="9">
        <v>0.1</v>
      </c>
      <c r="S15" s="9">
        <v>0.3</v>
      </c>
      <c r="T15" s="9"/>
      <c r="U15" s="269">
        <f t="shared" si="1"/>
        <v>1.9000000000000001</v>
      </c>
      <c r="V15" s="529">
        <f t="shared" si="2"/>
        <v>2.5999999999999996</v>
      </c>
      <c r="X15" s="147">
        <v>9</v>
      </c>
      <c r="Y15" s="147" t="s">
        <v>18</v>
      </c>
      <c r="Z15" s="291">
        <v>2</v>
      </c>
      <c r="AA15" s="114"/>
      <c r="AB15" s="9">
        <v>0.1</v>
      </c>
      <c r="AC15" s="9">
        <v>0.1</v>
      </c>
      <c r="AD15" s="9">
        <v>2</v>
      </c>
      <c r="AE15" s="9">
        <v>0.2</v>
      </c>
      <c r="AF15" s="37"/>
      <c r="AG15" s="37"/>
      <c r="AH15" s="574">
        <v>4.3</v>
      </c>
      <c r="AI15" s="574"/>
      <c r="AJ15" s="578">
        <v>9</v>
      </c>
      <c r="AK15" s="147" t="s">
        <v>47</v>
      </c>
      <c r="AL15" s="8">
        <v>0.1</v>
      </c>
      <c r="AM15" s="9">
        <v>0</v>
      </c>
      <c r="AN15" s="9">
        <v>0.9</v>
      </c>
      <c r="AO15" s="9">
        <v>0.3</v>
      </c>
      <c r="AP15" s="9"/>
      <c r="AQ15" s="569">
        <f t="shared" si="3"/>
        <v>1.3</v>
      </c>
      <c r="AR15" s="444"/>
    </row>
    <row r="16" spans="2:44" ht="18.75" thickBot="1">
      <c r="B16" s="143"/>
      <c r="E16" s="147">
        <v>10</v>
      </c>
      <c r="F16" s="147" t="s">
        <v>45</v>
      </c>
      <c r="G16" s="291">
        <v>1</v>
      </c>
      <c r="H16" s="114"/>
      <c r="I16" s="9">
        <v>0.2</v>
      </c>
      <c r="J16" s="9"/>
      <c r="K16" s="9">
        <v>3</v>
      </c>
      <c r="L16" s="9">
        <v>0.3</v>
      </c>
      <c r="M16" s="37"/>
      <c r="N16" s="37">
        <v>0.1</v>
      </c>
      <c r="O16" s="265">
        <f t="shared" si="0"/>
        <v>4.6</v>
      </c>
      <c r="P16" s="8">
        <v>0.5</v>
      </c>
      <c r="Q16" s="9">
        <v>0.9</v>
      </c>
      <c r="R16" s="9">
        <v>0.3</v>
      </c>
      <c r="S16" s="9">
        <v>0.4</v>
      </c>
      <c r="T16" s="9">
        <v>0.2</v>
      </c>
      <c r="U16" s="269">
        <f t="shared" si="1"/>
        <v>2.3000000000000003</v>
      </c>
      <c r="V16" s="529">
        <f t="shared" si="2"/>
        <v>2.2999999999999994</v>
      </c>
      <c r="X16" s="147">
        <v>10</v>
      </c>
      <c r="Y16" s="147" t="s">
        <v>33</v>
      </c>
      <c r="Z16" s="291">
        <v>3</v>
      </c>
      <c r="AA16" s="114">
        <v>1.2</v>
      </c>
      <c r="AB16" s="9"/>
      <c r="AC16" s="9"/>
      <c r="AD16" s="9"/>
      <c r="AE16" s="9">
        <v>0.1</v>
      </c>
      <c r="AF16" s="37"/>
      <c r="AG16" s="37"/>
      <c r="AH16" s="574">
        <v>4.3</v>
      </c>
      <c r="AI16" s="574"/>
      <c r="AJ16" s="578">
        <v>10</v>
      </c>
      <c r="AK16" s="147" t="s">
        <v>32</v>
      </c>
      <c r="AL16" s="8">
        <v>1</v>
      </c>
      <c r="AM16" s="9">
        <v>0</v>
      </c>
      <c r="AN16" s="9">
        <v>0.3</v>
      </c>
      <c r="AO16" s="9"/>
      <c r="AP16" s="9"/>
      <c r="AQ16" s="569">
        <f t="shared" si="3"/>
        <v>1.3</v>
      </c>
      <c r="AR16" s="444"/>
    </row>
    <row r="17" spans="2:44" ht="18.75" thickBot="1">
      <c r="B17" s="143"/>
      <c r="E17" s="147">
        <v>11</v>
      </c>
      <c r="F17" s="147" t="s">
        <v>42</v>
      </c>
      <c r="G17" s="291">
        <v>1</v>
      </c>
      <c r="H17" s="114">
        <v>0.1</v>
      </c>
      <c r="I17" s="9">
        <v>0.2</v>
      </c>
      <c r="J17" s="9">
        <v>0.1</v>
      </c>
      <c r="K17" s="9">
        <v>2</v>
      </c>
      <c r="L17" s="9">
        <v>0.1</v>
      </c>
      <c r="M17" s="37">
        <v>0.4</v>
      </c>
      <c r="N17" s="37"/>
      <c r="O17" s="265">
        <f t="shared" si="0"/>
        <v>3.8</v>
      </c>
      <c r="P17" s="8">
        <v>1.1</v>
      </c>
      <c r="Q17" s="9">
        <v>0.9</v>
      </c>
      <c r="R17" s="9">
        <v>0.1</v>
      </c>
      <c r="S17" s="9"/>
      <c r="T17" s="9"/>
      <c r="U17" s="269">
        <f t="shared" si="1"/>
        <v>2.1</v>
      </c>
      <c r="V17" s="568">
        <f t="shared" si="2"/>
        <v>1.6999999999999997</v>
      </c>
      <c r="X17" s="147">
        <v>11</v>
      </c>
      <c r="Y17" s="147" t="s">
        <v>28</v>
      </c>
      <c r="Z17" s="291">
        <v>1</v>
      </c>
      <c r="AA17" s="114">
        <v>1.3</v>
      </c>
      <c r="AB17" s="9">
        <v>0.2</v>
      </c>
      <c r="AC17" s="9">
        <v>0.1</v>
      </c>
      <c r="AD17" s="9">
        <v>1</v>
      </c>
      <c r="AE17" s="9">
        <v>0.2</v>
      </c>
      <c r="AF17" s="37">
        <v>0.4</v>
      </c>
      <c r="AG17" s="37"/>
      <c r="AH17" s="581">
        <v>4.1</v>
      </c>
      <c r="AI17" s="575"/>
      <c r="AJ17" s="578">
        <v>11</v>
      </c>
      <c r="AK17" s="147" t="s">
        <v>44</v>
      </c>
      <c r="AL17" s="8">
        <v>0.6</v>
      </c>
      <c r="AM17" s="9">
        <v>0.9</v>
      </c>
      <c r="AN17" s="9">
        <v>0.1</v>
      </c>
      <c r="AO17" s="9">
        <v>0.3</v>
      </c>
      <c r="AP17" s="9"/>
      <c r="AQ17" s="583">
        <f t="shared" si="3"/>
        <v>1.9000000000000001</v>
      </c>
      <c r="AR17" s="444"/>
    </row>
    <row r="18" spans="2:44" ht="18.75" thickBot="1">
      <c r="B18" s="143"/>
      <c r="E18" s="147">
        <v>12</v>
      </c>
      <c r="F18" s="147" t="s">
        <v>20</v>
      </c>
      <c r="G18" s="291">
        <v>0.5</v>
      </c>
      <c r="H18" s="114"/>
      <c r="I18" s="9"/>
      <c r="J18" s="9"/>
      <c r="K18" s="9">
        <v>3</v>
      </c>
      <c r="L18" s="9">
        <v>0.1</v>
      </c>
      <c r="M18" s="37"/>
      <c r="N18" s="37">
        <v>0.1</v>
      </c>
      <c r="O18" s="265">
        <f t="shared" si="0"/>
        <v>3.7</v>
      </c>
      <c r="P18" s="8">
        <v>0.5</v>
      </c>
      <c r="Q18" s="9">
        <v>0.7</v>
      </c>
      <c r="R18" s="9">
        <v>0.6</v>
      </c>
      <c r="S18" s="9">
        <v>0.3</v>
      </c>
      <c r="T18" s="9"/>
      <c r="U18" s="269">
        <f t="shared" si="1"/>
        <v>2.0999999999999996</v>
      </c>
      <c r="V18" s="568">
        <f t="shared" si="2"/>
        <v>1.6000000000000005</v>
      </c>
      <c r="X18" s="147">
        <v>12</v>
      </c>
      <c r="Y18" s="147" t="s">
        <v>32</v>
      </c>
      <c r="Z18" s="291">
        <v>0.5</v>
      </c>
      <c r="AA18" s="114">
        <v>1.2</v>
      </c>
      <c r="AB18" s="9">
        <v>0.1</v>
      </c>
      <c r="AC18" s="9">
        <v>0.1</v>
      </c>
      <c r="AD18" s="9">
        <v>2</v>
      </c>
      <c r="AE18" s="9">
        <v>0.2</v>
      </c>
      <c r="AF18" s="37"/>
      <c r="AG18" s="37"/>
      <c r="AH18" s="581">
        <v>4</v>
      </c>
      <c r="AI18" s="575"/>
      <c r="AJ18" s="578">
        <v>12</v>
      </c>
      <c r="AK18" s="147" t="s">
        <v>20</v>
      </c>
      <c r="AL18" s="8">
        <v>0.5</v>
      </c>
      <c r="AM18" s="9">
        <v>0.7</v>
      </c>
      <c r="AN18" s="9">
        <v>0.6</v>
      </c>
      <c r="AO18" s="9">
        <v>0.3</v>
      </c>
      <c r="AP18" s="9"/>
      <c r="AQ18" s="583">
        <f t="shared" si="3"/>
        <v>2.0999999999999996</v>
      </c>
      <c r="AR18" s="444"/>
    </row>
    <row r="19" spans="2:44" ht="18.75" thickBot="1">
      <c r="B19" s="143"/>
      <c r="E19" s="147">
        <v>13</v>
      </c>
      <c r="F19" s="147" t="s">
        <v>33</v>
      </c>
      <c r="G19" s="291">
        <v>3</v>
      </c>
      <c r="H19" s="114">
        <v>1.2</v>
      </c>
      <c r="I19" s="9"/>
      <c r="J19" s="9"/>
      <c r="K19" s="9"/>
      <c r="L19" s="9">
        <v>0.1</v>
      </c>
      <c r="M19" s="37"/>
      <c r="N19" s="37"/>
      <c r="O19" s="265">
        <f t="shared" si="0"/>
        <v>4.3</v>
      </c>
      <c r="P19" s="8">
        <v>0.4</v>
      </c>
      <c r="Q19" s="9">
        <v>1.9</v>
      </c>
      <c r="R19" s="9">
        <v>0.7</v>
      </c>
      <c r="S19" s="9"/>
      <c r="T19" s="9"/>
      <c r="U19" s="269">
        <f t="shared" si="1"/>
        <v>3</v>
      </c>
      <c r="V19" s="568">
        <f t="shared" si="2"/>
        <v>1.2999999999999998</v>
      </c>
      <c r="X19" s="147">
        <v>13</v>
      </c>
      <c r="Y19" s="147" t="s">
        <v>42</v>
      </c>
      <c r="Z19" s="291">
        <v>1</v>
      </c>
      <c r="AA19" s="114">
        <v>0.1</v>
      </c>
      <c r="AB19" s="9">
        <v>0.2</v>
      </c>
      <c r="AC19" s="9">
        <v>0.1</v>
      </c>
      <c r="AD19" s="9">
        <v>2</v>
      </c>
      <c r="AE19" s="9">
        <v>0.1</v>
      </c>
      <c r="AF19" s="37">
        <v>0.4</v>
      </c>
      <c r="AG19" s="37"/>
      <c r="AH19" s="581">
        <v>3.8</v>
      </c>
      <c r="AI19" s="575"/>
      <c r="AJ19" s="578">
        <v>13</v>
      </c>
      <c r="AK19" s="147" t="s">
        <v>42</v>
      </c>
      <c r="AL19" s="8">
        <v>1.1</v>
      </c>
      <c r="AM19" s="9">
        <v>0.9</v>
      </c>
      <c r="AN19" s="9">
        <v>0.1</v>
      </c>
      <c r="AO19" s="9"/>
      <c r="AP19" s="9"/>
      <c r="AQ19" s="583">
        <f t="shared" si="3"/>
        <v>2.1</v>
      </c>
      <c r="AR19" s="444"/>
    </row>
    <row r="20" spans="2:44" ht="18.75" thickBot="1">
      <c r="B20" s="143"/>
      <c r="E20" s="147">
        <v>14</v>
      </c>
      <c r="F20" s="147" t="s">
        <v>19</v>
      </c>
      <c r="G20" s="291">
        <v>0.5</v>
      </c>
      <c r="H20" s="114"/>
      <c r="I20" s="9">
        <v>0.2</v>
      </c>
      <c r="J20" s="9">
        <v>0.1</v>
      </c>
      <c r="K20" s="9">
        <v>1</v>
      </c>
      <c r="L20" s="9">
        <v>0.2</v>
      </c>
      <c r="M20" s="37">
        <v>0.1</v>
      </c>
      <c r="N20" s="37"/>
      <c r="O20" s="265">
        <f t="shared" si="0"/>
        <v>2</v>
      </c>
      <c r="P20" s="8">
        <v>0.4</v>
      </c>
      <c r="Q20" s="9">
        <v>0</v>
      </c>
      <c r="R20" s="9">
        <v>0.2</v>
      </c>
      <c r="S20" s="9"/>
      <c r="T20" s="9">
        <v>0.2</v>
      </c>
      <c r="U20" s="269">
        <f t="shared" si="1"/>
        <v>0.8</v>
      </c>
      <c r="V20" s="568">
        <f t="shared" si="2"/>
        <v>1.2</v>
      </c>
      <c r="X20" s="147">
        <v>14</v>
      </c>
      <c r="Y20" s="147" t="s">
        <v>20</v>
      </c>
      <c r="Z20" s="291">
        <v>0.5</v>
      </c>
      <c r="AA20" s="114"/>
      <c r="AB20" s="9"/>
      <c r="AC20" s="9"/>
      <c r="AD20" s="9">
        <v>3</v>
      </c>
      <c r="AE20" s="9">
        <v>0.1</v>
      </c>
      <c r="AF20" s="37"/>
      <c r="AG20" s="37">
        <v>0.1</v>
      </c>
      <c r="AH20" s="581">
        <v>3.7</v>
      </c>
      <c r="AI20" s="575"/>
      <c r="AJ20" s="578">
        <v>14</v>
      </c>
      <c r="AK20" s="147" t="s">
        <v>48</v>
      </c>
      <c r="AL20" s="8">
        <v>0.9</v>
      </c>
      <c r="AM20" s="9">
        <v>0.2</v>
      </c>
      <c r="AN20" s="9">
        <v>0.3</v>
      </c>
      <c r="AO20" s="9">
        <v>0.5</v>
      </c>
      <c r="AP20" s="9">
        <v>0.3</v>
      </c>
      <c r="AQ20" s="583">
        <f t="shared" si="3"/>
        <v>2.2</v>
      </c>
      <c r="AR20" s="444"/>
    </row>
    <row r="21" spans="2:44" ht="18.75" thickBot="1">
      <c r="B21" s="143"/>
      <c r="E21" s="147">
        <v>15</v>
      </c>
      <c r="F21" s="147" t="s">
        <v>18</v>
      </c>
      <c r="G21" s="291">
        <v>2</v>
      </c>
      <c r="H21" s="114"/>
      <c r="I21" s="9">
        <v>0.1</v>
      </c>
      <c r="J21" s="9">
        <v>0.1</v>
      </c>
      <c r="K21" s="9">
        <v>2</v>
      </c>
      <c r="L21" s="9">
        <v>0.2</v>
      </c>
      <c r="M21" s="37"/>
      <c r="N21" s="37"/>
      <c r="O21" s="265">
        <f t="shared" si="0"/>
        <v>4.3</v>
      </c>
      <c r="P21" s="8">
        <v>1.2</v>
      </c>
      <c r="Q21" s="9">
        <v>1.2</v>
      </c>
      <c r="R21" s="9">
        <v>0.7</v>
      </c>
      <c r="S21" s="9">
        <v>0.1</v>
      </c>
      <c r="T21" s="9"/>
      <c r="U21" s="269">
        <f t="shared" si="1"/>
        <v>3.1999999999999997</v>
      </c>
      <c r="V21" s="568">
        <f t="shared" si="2"/>
        <v>1.1</v>
      </c>
      <c r="X21" s="147">
        <v>15</v>
      </c>
      <c r="Y21" s="147" t="s">
        <v>49</v>
      </c>
      <c r="Z21" s="291">
        <v>2.1</v>
      </c>
      <c r="AA21" s="114"/>
      <c r="AB21" s="9"/>
      <c r="AC21" s="9"/>
      <c r="AD21" s="9">
        <v>1</v>
      </c>
      <c r="AE21" s="9">
        <v>0.1</v>
      </c>
      <c r="AF21" s="37"/>
      <c r="AG21" s="37">
        <v>0.2</v>
      </c>
      <c r="AH21" s="581">
        <v>3.4</v>
      </c>
      <c r="AI21" s="575"/>
      <c r="AJ21" s="578">
        <v>15</v>
      </c>
      <c r="AK21" s="147" t="s">
        <v>45</v>
      </c>
      <c r="AL21" s="8">
        <v>0.5</v>
      </c>
      <c r="AM21" s="9">
        <v>0.9</v>
      </c>
      <c r="AN21" s="9">
        <v>0.3</v>
      </c>
      <c r="AO21" s="9">
        <v>0.4</v>
      </c>
      <c r="AP21" s="9">
        <v>0.2</v>
      </c>
      <c r="AQ21" s="583">
        <f t="shared" si="3"/>
        <v>2.3000000000000003</v>
      </c>
      <c r="AR21" s="444"/>
    </row>
    <row r="22" spans="2:44" ht="18.75" thickBot="1">
      <c r="B22" s="143"/>
      <c r="E22" s="147">
        <v>16</v>
      </c>
      <c r="F22" s="147" t="s">
        <v>43</v>
      </c>
      <c r="G22" s="291">
        <v>0.5</v>
      </c>
      <c r="H22" s="114">
        <v>0.2</v>
      </c>
      <c r="I22" s="9"/>
      <c r="J22" s="9"/>
      <c r="K22" s="9">
        <v>1</v>
      </c>
      <c r="L22" s="9">
        <v>0.1</v>
      </c>
      <c r="M22" s="37"/>
      <c r="N22" s="37"/>
      <c r="O22" s="265">
        <f t="shared" si="0"/>
        <v>1.8</v>
      </c>
      <c r="P22" s="8">
        <v>0.4</v>
      </c>
      <c r="Q22" s="9">
        <v>0</v>
      </c>
      <c r="R22" s="9">
        <v>0.3</v>
      </c>
      <c r="S22" s="9">
        <v>0.4</v>
      </c>
      <c r="T22" s="9">
        <v>0.2</v>
      </c>
      <c r="U22" s="269">
        <f t="shared" si="1"/>
        <v>1.3</v>
      </c>
      <c r="V22" s="568">
        <f t="shared" si="2"/>
        <v>0.5</v>
      </c>
      <c r="X22" s="147">
        <v>16</v>
      </c>
      <c r="Y22" s="147" t="s">
        <v>48</v>
      </c>
      <c r="Z22" s="291">
        <v>1</v>
      </c>
      <c r="AA22" s="114"/>
      <c r="AB22" s="9">
        <v>0.1</v>
      </c>
      <c r="AC22" s="9">
        <v>0.1</v>
      </c>
      <c r="AD22" s="9">
        <v>1</v>
      </c>
      <c r="AE22" s="9">
        <v>0.3</v>
      </c>
      <c r="AF22" s="37"/>
      <c r="AG22" s="37">
        <v>0.2</v>
      </c>
      <c r="AH22" s="581">
        <v>2.6</v>
      </c>
      <c r="AI22" s="575"/>
      <c r="AJ22" s="578">
        <v>16</v>
      </c>
      <c r="AK22" s="147" t="s">
        <v>25</v>
      </c>
      <c r="AL22" s="8">
        <v>0.5</v>
      </c>
      <c r="AM22" s="9">
        <v>1.3</v>
      </c>
      <c r="AN22" s="9">
        <v>0.1</v>
      </c>
      <c r="AO22" s="9">
        <v>0.3</v>
      </c>
      <c r="AP22" s="9">
        <v>0.1</v>
      </c>
      <c r="AQ22" s="583">
        <f t="shared" si="3"/>
        <v>2.3000000000000003</v>
      </c>
      <c r="AR22" s="444"/>
    </row>
    <row r="23" spans="2:44" ht="18.75" thickBot="1">
      <c r="B23" s="143"/>
      <c r="E23" s="147">
        <v>17</v>
      </c>
      <c r="F23" s="147" t="s">
        <v>48</v>
      </c>
      <c r="G23" s="291">
        <v>1</v>
      </c>
      <c r="H23" s="114"/>
      <c r="I23" s="9">
        <v>0.1</v>
      </c>
      <c r="J23" s="9">
        <v>0.1</v>
      </c>
      <c r="K23" s="9">
        <v>1</v>
      </c>
      <c r="L23" s="9">
        <v>0.3</v>
      </c>
      <c r="M23" s="37"/>
      <c r="N23" s="37">
        <v>0.2</v>
      </c>
      <c r="O23" s="265">
        <f t="shared" si="0"/>
        <v>2.6</v>
      </c>
      <c r="P23" s="8">
        <v>0.9</v>
      </c>
      <c r="Q23" s="9">
        <v>0.2</v>
      </c>
      <c r="R23" s="9">
        <v>0.3</v>
      </c>
      <c r="S23" s="9">
        <v>0.5</v>
      </c>
      <c r="T23" s="9">
        <v>0.3</v>
      </c>
      <c r="U23" s="269">
        <f t="shared" si="1"/>
        <v>2.2</v>
      </c>
      <c r="V23" s="568">
        <f t="shared" si="2"/>
        <v>0.3999999999999999</v>
      </c>
      <c r="X23" s="147">
        <v>17</v>
      </c>
      <c r="Y23" s="147" t="s">
        <v>24</v>
      </c>
      <c r="Z23" s="291">
        <v>1</v>
      </c>
      <c r="AA23" s="114"/>
      <c r="AB23" s="9">
        <v>0.1</v>
      </c>
      <c r="AC23" s="9">
        <v>0.1</v>
      </c>
      <c r="AD23" s="9">
        <v>1</v>
      </c>
      <c r="AE23" s="9">
        <v>0.2</v>
      </c>
      <c r="AF23" s="37"/>
      <c r="AG23" s="37"/>
      <c r="AH23" s="581">
        <v>2.3</v>
      </c>
      <c r="AI23" s="575"/>
      <c r="AJ23" s="578">
        <v>17</v>
      </c>
      <c r="AK23" s="147" t="s">
        <v>24</v>
      </c>
      <c r="AL23" s="8">
        <v>1.9</v>
      </c>
      <c r="AM23" s="9">
        <v>0.3</v>
      </c>
      <c r="AN23" s="9">
        <v>0.2</v>
      </c>
      <c r="AO23" s="9">
        <v>0.1</v>
      </c>
      <c r="AP23" s="9"/>
      <c r="AQ23" s="583">
        <f t="shared" si="3"/>
        <v>2.5</v>
      </c>
      <c r="AR23" s="444"/>
    </row>
    <row r="24" spans="2:44" ht="18.75" thickBot="1">
      <c r="B24" s="143"/>
      <c r="E24" s="147">
        <v>18</v>
      </c>
      <c r="F24" s="147" t="s">
        <v>49</v>
      </c>
      <c r="G24" s="291">
        <v>2.1</v>
      </c>
      <c r="H24" s="114"/>
      <c r="I24" s="9"/>
      <c r="J24" s="9"/>
      <c r="K24" s="9">
        <v>1</v>
      </c>
      <c r="L24" s="9">
        <v>0.1</v>
      </c>
      <c r="M24" s="37"/>
      <c r="N24" s="37">
        <v>0.2</v>
      </c>
      <c r="O24" s="265">
        <f t="shared" si="0"/>
        <v>3.4000000000000004</v>
      </c>
      <c r="P24" s="8">
        <v>1.3</v>
      </c>
      <c r="Q24" s="9">
        <v>1.7</v>
      </c>
      <c r="R24" s="9"/>
      <c r="S24" s="9">
        <v>0.1</v>
      </c>
      <c r="T24" s="9">
        <v>0.3</v>
      </c>
      <c r="U24" s="269">
        <f t="shared" si="1"/>
        <v>3.4</v>
      </c>
      <c r="V24" s="568">
        <f t="shared" si="2"/>
        <v>4.440892098500626E-16</v>
      </c>
      <c r="X24" s="147">
        <v>18</v>
      </c>
      <c r="Y24" s="147" t="s">
        <v>19</v>
      </c>
      <c r="Z24" s="291">
        <v>0.5</v>
      </c>
      <c r="AA24" s="114"/>
      <c r="AB24" s="9">
        <v>0.2</v>
      </c>
      <c r="AC24" s="9">
        <v>0.1</v>
      </c>
      <c r="AD24" s="9">
        <v>1</v>
      </c>
      <c r="AE24" s="9">
        <v>0.2</v>
      </c>
      <c r="AF24" s="37">
        <v>0.1</v>
      </c>
      <c r="AG24" s="37"/>
      <c r="AH24" s="581">
        <v>2</v>
      </c>
      <c r="AI24" s="575"/>
      <c r="AJ24" s="578">
        <v>18</v>
      </c>
      <c r="AK24" s="147" t="s">
        <v>31</v>
      </c>
      <c r="AL24" s="8">
        <v>0.4</v>
      </c>
      <c r="AM24" s="9">
        <v>0</v>
      </c>
      <c r="AN24" s="9">
        <v>1.2</v>
      </c>
      <c r="AO24" s="9">
        <v>0.3</v>
      </c>
      <c r="AP24" s="9">
        <v>0.8</v>
      </c>
      <c r="AQ24" s="583">
        <f t="shared" si="3"/>
        <v>2.7</v>
      </c>
      <c r="AR24" s="444"/>
    </row>
    <row r="25" spans="2:44" ht="18.75" thickBot="1">
      <c r="B25" s="143"/>
      <c r="E25" s="147">
        <v>19</v>
      </c>
      <c r="F25" s="147" t="s">
        <v>24</v>
      </c>
      <c r="G25" s="291">
        <v>1</v>
      </c>
      <c r="H25" s="114"/>
      <c r="I25" s="9">
        <v>0.1</v>
      </c>
      <c r="J25" s="9">
        <v>0.1</v>
      </c>
      <c r="K25" s="9">
        <v>1</v>
      </c>
      <c r="L25" s="9">
        <v>0.2</v>
      </c>
      <c r="M25" s="37"/>
      <c r="N25" s="37"/>
      <c r="O25" s="265">
        <f t="shared" si="0"/>
        <v>2.3000000000000003</v>
      </c>
      <c r="P25" s="8">
        <v>1.9</v>
      </c>
      <c r="Q25" s="9">
        <v>0.3</v>
      </c>
      <c r="R25" s="9">
        <v>0.2</v>
      </c>
      <c r="S25" s="9">
        <v>0.1</v>
      </c>
      <c r="T25" s="9"/>
      <c r="U25" s="269">
        <f t="shared" si="1"/>
        <v>2.5</v>
      </c>
      <c r="V25" s="567">
        <f t="shared" si="2"/>
        <v>-0.19999999999999973</v>
      </c>
      <c r="X25" s="147">
        <v>19</v>
      </c>
      <c r="Y25" s="147" t="s">
        <v>26</v>
      </c>
      <c r="Z25" s="291"/>
      <c r="AA25" s="114"/>
      <c r="AB25" s="9"/>
      <c r="AC25" s="9"/>
      <c r="AD25" s="9">
        <v>2</v>
      </c>
      <c r="AE25" s="9"/>
      <c r="AF25" s="37"/>
      <c r="AG25" s="37"/>
      <c r="AH25" s="581">
        <v>2</v>
      </c>
      <c r="AI25" s="575"/>
      <c r="AJ25" s="578">
        <v>19</v>
      </c>
      <c r="AK25" s="147" t="s">
        <v>33</v>
      </c>
      <c r="AL25" s="8">
        <v>0.4</v>
      </c>
      <c r="AM25" s="9">
        <v>1.9</v>
      </c>
      <c r="AN25" s="9">
        <v>0.7</v>
      </c>
      <c r="AO25" s="9"/>
      <c r="AP25" s="9"/>
      <c r="AQ25" s="584">
        <f t="shared" si="3"/>
        <v>3</v>
      </c>
      <c r="AR25" s="444"/>
    </row>
    <row r="26" spans="2:44" ht="18.75" thickBot="1">
      <c r="B26" s="143"/>
      <c r="E26" s="147">
        <v>20</v>
      </c>
      <c r="F26" s="147" t="s">
        <v>31</v>
      </c>
      <c r="G26" s="291">
        <v>1</v>
      </c>
      <c r="H26" s="114"/>
      <c r="I26" s="9"/>
      <c r="J26" s="9"/>
      <c r="K26" s="9"/>
      <c r="L26" s="9">
        <v>0.1</v>
      </c>
      <c r="M26" s="37"/>
      <c r="N26" s="37"/>
      <c r="O26" s="265">
        <f t="shared" si="0"/>
        <v>1.1</v>
      </c>
      <c r="P26" s="8">
        <v>0.4</v>
      </c>
      <c r="Q26" s="9">
        <v>0</v>
      </c>
      <c r="R26" s="9">
        <v>1.2</v>
      </c>
      <c r="S26" s="9">
        <v>0.3</v>
      </c>
      <c r="T26" s="9">
        <v>0.8</v>
      </c>
      <c r="U26" s="269">
        <f t="shared" si="1"/>
        <v>2.7</v>
      </c>
      <c r="V26" s="567">
        <f t="shared" si="2"/>
        <v>-1.6</v>
      </c>
      <c r="X26" s="147">
        <v>20</v>
      </c>
      <c r="Y26" s="147" t="s">
        <v>43</v>
      </c>
      <c r="Z26" s="291">
        <v>0.5</v>
      </c>
      <c r="AA26" s="114">
        <v>0.2</v>
      </c>
      <c r="AB26" s="9"/>
      <c r="AC26" s="9"/>
      <c r="AD26" s="9">
        <v>1</v>
      </c>
      <c r="AE26" s="9">
        <v>0.1</v>
      </c>
      <c r="AF26" s="37"/>
      <c r="AG26" s="37"/>
      <c r="AH26" s="582">
        <v>1.8</v>
      </c>
      <c r="AI26" s="576"/>
      <c r="AJ26" s="578">
        <v>20</v>
      </c>
      <c r="AK26" s="147" t="s">
        <v>18</v>
      </c>
      <c r="AL26" s="8">
        <v>1.2</v>
      </c>
      <c r="AM26" s="9">
        <v>1.2</v>
      </c>
      <c r="AN26" s="9">
        <v>0.7</v>
      </c>
      <c r="AO26" s="9">
        <v>0.1</v>
      </c>
      <c r="AP26" s="9"/>
      <c r="AQ26" s="584">
        <f t="shared" si="3"/>
        <v>3.1999999999999997</v>
      </c>
      <c r="AR26" s="444"/>
    </row>
    <row r="27" spans="2:44" ht="18.75" thickBot="1">
      <c r="B27" s="143"/>
      <c r="E27" s="147">
        <v>21</v>
      </c>
      <c r="F27" s="147" t="s">
        <v>25</v>
      </c>
      <c r="G27" s="291">
        <v>0.5</v>
      </c>
      <c r="H27" s="114"/>
      <c r="I27" s="9">
        <v>0.1</v>
      </c>
      <c r="J27" s="9"/>
      <c r="K27" s="9"/>
      <c r="L27" s="9">
        <v>0.1</v>
      </c>
      <c r="M27" s="37"/>
      <c r="N27" s="37"/>
      <c r="O27" s="265">
        <f t="shared" si="0"/>
        <v>0.7</v>
      </c>
      <c r="P27" s="8">
        <v>0.5</v>
      </c>
      <c r="Q27" s="9">
        <v>1.3</v>
      </c>
      <c r="R27" s="9">
        <v>0.1</v>
      </c>
      <c r="S27" s="9">
        <v>0.3</v>
      </c>
      <c r="T27" s="9">
        <v>0.1</v>
      </c>
      <c r="U27" s="269">
        <f t="shared" si="1"/>
        <v>2.3000000000000003</v>
      </c>
      <c r="V27" s="567">
        <f t="shared" si="2"/>
        <v>-1.6000000000000003</v>
      </c>
      <c r="X27" s="147">
        <v>21</v>
      </c>
      <c r="Y27" s="147" t="s">
        <v>22</v>
      </c>
      <c r="Z27" s="291"/>
      <c r="AA27" s="114"/>
      <c r="AB27" s="9"/>
      <c r="AC27" s="9"/>
      <c r="AD27" s="9">
        <v>1</v>
      </c>
      <c r="AE27" s="9">
        <v>0.1</v>
      </c>
      <c r="AF27" s="37"/>
      <c r="AG27" s="37"/>
      <c r="AH27" s="582">
        <v>1.1</v>
      </c>
      <c r="AI27" s="576"/>
      <c r="AJ27" s="578">
        <v>21</v>
      </c>
      <c r="AK27" s="147" t="s">
        <v>22</v>
      </c>
      <c r="AL27" s="8">
        <v>0.6</v>
      </c>
      <c r="AM27" s="9">
        <v>1.3</v>
      </c>
      <c r="AN27" s="9">
        <v>0.5</v>
      </c>
      <c r="AO27" s="9">
        <v>0.6</v>
      </c>
      <c r="AP27" s="9">
        <v>0.2</v>
      </c>
      <c r="AQ27" s="584">
        <f t="shared" si="3"/>
        <v>3.2</v>
      </c>
      <c r="AR27" s="444"/>
    </row>
    <row r="28" spans="2:44" ht="18.75" thickBot="1">
      <c r="B28" s="143"/>
      <c r="E28" s="147">
        <v>22</v>
      </c>
      <c r="F28" s="147" t="s">
        <v>22</v>
      </c>
      <c r="G28" s="291"/>
      <c r="H28" s="114"/>
      <c r="I28" s="9"/>
      <c r="J28" s="9"/>
      <c r="K28" s="9">
        <v>1</v>
      </c>
      <c r="L28" s="9">
        <v>0.1</v>
      </c>
      <c r="M28" s="37"/>
      <c r="N28" s="37"/>
      <c r="O28" s="265">
        <f t="shared" si="0"/>
        <v>1.1</v>
      </c>
      <c r="P28" s="8">
        <v>0.6</v>
      </c>
      <c r="Q28" s="9">
        <v>1.3</v>
      </c>
      <c r="R28" s="9">
        <v>0.5</v>
      </c>
      <c r="S28" s="9">
        <v>0.6</v>
      </c>
      <c r="T28" s="9">
        <v>0.2</v>
      </c>
      <c r="U28" s="269">
        <f t="shared" si="1"/>
        <v>3.2</v>
      </c>
      <c r="V28" s="567">
        <f t="shared" si="2"/>
        <v>-2.1</v>
      </c>
      <c r="X28" s="147">
        <v>22</v>
      </c>
      <c r="Y28" s="147" t="s">
        <v>31</v>
      </c>
      <c r="Z28" s="291">
        <v>1</v>
      </c>
      <c r="AA28" s="114"/>
      <c r="AB28" s="9"/>
      <c r="AC28" s="9"/>
      <c r="AD28" s="9"/>
      <c r="AE28" s="9">
        <v>0.1</v>
      </c>
      <c r="AF28" s="37"/>
      <c r="AG28" s="37"/>
      <c r="AH28" s="582">
        <v>1.1</v>
      </c>
      <c r="AI28" s="576"/>
      <c r="AJ28" s="578">
        <v>22</v>
      </c>
      <c r="AK28" s="147" t="s">
        <v>27</v>
      </c>
      <c r="AL28" s="8">
        <v>0.4</v>
      </c>
      <c r="AM28" s="9">
        <v>1.5</v>
      </c>
      <c r="AN28" s="9">
        <v>1.1</v>
      </c>
      <c r="AO28" s="9">
        <v>0.1</v>
      </c>
      <c r="AP28" s="9">
        <v>0.2</v>
      </c>
      <c r="AQ28" s="584">
        <f t="shared" si="3"/>
        <v>3.3000000000000003</v>
      </c>
      <c r="AR28" s="444"/>
    </row>
    <row r="29" spans="2:44" ht="18.75" thickBot="1">
      <c r="B29" s="143"/>
      <c r="E29" s="147">
        <v>23</v>
      </c>
      <c r="F29" s="147" t="s">
        <v>26</v>
      </c>
      <c r="G29" s="291"/>
      <c r="H29" s="114"/>
      <c r="I29" s="9"/>
      <c r="J29" s="9"/>
      <c r="K29" s="9">
        <v>2</v>
      </c>
      <c r="L29" s="9"/>
      <c r="M29" s="37"/>
      <c r="N29" s="37"/>
      <c r="O29" s="265">
        <f t="shared" si="0"/>
        <v>2</v>
      </c>
      <c r="P29" s="8">
        <v>0.6</v>
      </c>
      <c r="Q29" s="9">
        <v>2.1</v>
      </c>
      <c r="R29" s="9">
        <v>1.2</v>
      </c>
      <c r="S29" s="9">
        <v>0.3</v>
      </c>
      <c r="T29" s="9">
        <v>0.4</v>
      </c>
      <c r="U29" s="269">
        <f t="shared" si="1"/>
        <v>4.6000000000000005</v>
      </c>
      <c r="V29" s="567">
        <f t="shared" si="2"/>
        <v>-2.6000000000000005</v>
      </c>
      <c r="X29" s="147">
        <v>23</v>
      </c>
      <c r="Y29" s="147" t="s">
        <v>25</v>
      </c>
      <c r="Z29" s="291">
        <v>0.5</v>
      </c>
      <c r="AA29" s="114"/>
      <c r="AB29" s="9">
        <v>0.1</v>
      </c>
      <c r="AC29" s="9"/>
      <c r="AD29" s="9"/>
      <c r="AE29" s="9">
        <v>0.1</v>
      </c>
      <c r="AF29" s="37"/>
      <c r="AG29" s="37"/>
      <c r="AH29" s="582">
        <v>0.7</v>
      </c>
      <c r="AI29" s="576"/>
      <c r="AJ29" s="578">
        <v>23</v>
      </c>
      <c r="AK29" s="147" t="s">
        <v>49</v>
      </c>
      <c r="AL29" s="8">
        <v>1.3</v>
      </c>
      <c r="AM29" s="9">
        <v>1.7</v>
      </c>
      <c r="AN29" s="9"/>
      <c r="AO29" s="9">
        <v>0.1</v>
      </c>
      <c r="AP29" s="9">
        <v>0.3</v>
      </c>
      <c r="AQ29" s="584">
        <f t="shared" si="3"/>
        <v>3.4</v>
      </c>
      <c r="AR29" s="444"/>
    </row>
    <row r="30" spans="2:44" ht="18.75" thickBot="1">
      <c r="B30" s="143"/>
      <c r="E30" s="147">
        <v>24</v>
      </c>
      <c r="F30" s="147" t="s">
        <v>27</v>
      </c>
      <c r="G30" s="291">
        <v>0.5</v>
      </c>
      <c r="H30" s="114"/>
      <c r="I30" s="9"/>
      <c r="J30" s="9"/>
      <c r="K30" s="9"/>
      <c r="L30" s="9">
        <v>0.1</v>
      </c>
      <c r="M30" s="37"/>
      <c r="N30" s="37"/>
      <c r="O30" s="265">
        <f t="shared" si="0"/>
        <v>0.6</v>
      </c>
      <c r="P30" s="8">
        <v>0.4</v>
      </c>
      <c r="Q30" s="9">
        <v>1.5</v>
      </c>
      <c r="R30" s="9">
        <v>1.1</v>
      </c>
      <c r="S30" s="9">
        <v>0.1</v>
      </c>
      <c r="T30" s="9">
        <v>0.2</v>
      </c>
      <c r="U30" s="269">
        <f t="shared" si="1"/>
        <v>3.3000000000000003</v>
      </c>
      <c r="V30" s="567">
        <f t="shared" si="2"/>
        <v>-2.7</v>
      </c>
      <c r="X30" s="147">
        <v>24</v>
      </c>
      <c r="Y30" s="147" t="s">
        <v>27</v>
      </c>
      <c r="Z30" s="291">
        <v>0.5</v>
      </c>
      <c r="AA30" s="114"/>
      <c r="AB30" s="9"/>
      <c r="AC30" s="9"/>
      <c r="AD30" s="9"/>
      <c r="AE30" s="9">
        <v>0.1</v>
      </c>
      <c r="AF30" s="37"/>
      <c r="AG30" s="37"/>
      <c r="AH30" s="582">
        <v>0.6</v>
      </c>
      <c r="AI30" s="576"/>
      <c r="AJ30" s="578">
        <v>24</v>
      </c>
      <c r="AK30" s="147" t="s">
        <v>26</v>
      </c>
      <c r="AL30" s="8">
        <v>0.6</v>
      </c>
      <c r="AM30" s="9">
        <v>2.1</v>
      </c>
      <c r="AN30" s="9">
        <v>1.2</v>
      </c>
      <c r="AO30" s="9">
        <v>0.3</v>
      </c>
      <c r="AP30" s="9">
        <v>0.4</v>
      </c>
      <c r="AQ30" s="584">
        <f t="shared" si="3"/>
        <v>4.6000000000000005</v>
      </c>
      <c r="AR30" s="444"/>
    </row>
    <row r="31" spans="2:44" ht="18.75" thickBot="1">
      <c r="B31" s="143"/>
      <c r="E31" s="283">
        <v>25</v>
      </c>
      <c r="F31" s="283" t="s">
        <v>30</v>
      </c>
      <c r="G31" s="293">
        <v>0.5</v>
      </c>
      <c r="H31" s="117"/>
      <c r="I31" s="240"/>
      <c r="J31" s="240"/>
      <c r="K31" s="240"/>
      <c r="L31" s="240">
        <v>0.1</v>
      </c>
      <c r="M31" s="86"/>
      <c r="N31" s="86"/>
      <c r="O31" s="265">
        <f t="shared" si="0"/>
        <v>0.6</v>
      </c>
      <c r="P31" s="258">
        <v>0.8</v>
      </c>
      <c r="Q31" s="240">
        <v>3.6</v>
      </c>
      <c r="R31" s="240">
        <v>0.4</v>
      </c>
      <c r="S31" s="240">
        <v>0.1</v>
      </c>
      <c r="T31" s="86"/>
      <c r="U31" s="269">
        <f t="shared" si="1"/>
        <v>4.9</v>
      </c>
      <c r="V31" s="567">
        <f t="shared" si="2"/>
        <v>-4.300000000000001</v>
      </c>
      <c r="X31" s="283">
        <v>25</v>
      </c>
      <c r="Y31" s="283" t="s">
        <v>30</v>
      </c>
      <c r="Z31" s="293">
        <v>0.5</v>
      </c>
      <c r="AA31" s="117"/>
      <c r="AB31" s="240"/>
      <c r="AC31" s="240"/>
      <c r="AD31" s="240"/>
      <c r="AE31" s="240">
        <v>0.1</v>
      </c>
      <c r="AF31" s="86"/>
      <c r="AG31" s="86"/>
      <c r="AH31" s="582">
        <v>0.6</v>
      </c>
      <c r="AI31" s="580"/>
      <c r="AJ31" s="579">
        <v>25</v>
      </c>
      <c r="AK31" s="283" t="s">
        <v>30</v>
      </c>
      <c r="AL31" s="258">
        <v>0.8</v>
      </c>
      <c r="AM31" s="240">
        <v>3.6</v>
      </c>
      <c r="AN31" s="240">
        <v>0.4</v>
      </c>
      <c r="AO31" s="240">
        <v>0.1</v>
      </c>
      <c r="AP31" s="86"/>
      <c r="AQ31" s="584">
        <f t="shared" si="3"/>
        <v>4.9</v>
      </c>
      <c r="AR31" s="444"/>
    </row>
    <row r="32" spans="2:44" ht="18.75" thickBot="1">
      <c r="B32" s="143"/>
      <c r="E32" s="285"/>
      <c r="F32" s="286"/>
      <c r="G32" s="447"/>
      <c r="H32" s="112"/>
      <c r="I32" s="13"/>
      <c r="J32" s="13"/>
      <c r="K32" s="13"/>
      <c r="L32" s="13"/>
      <c r="M32" s="108"/>
      <c r="N32" s="108"/>
      <c r="O32" s="278">
        <f>SUM(O7:O31)</f>
        <v>87.09999999999998</v>
      </c>
      <c r="P32" s="12"/>
      <c r="Q32" s="13"/>
      <c r="R32" s="13"/>
      <c r="S32" s="13"/>
      <c r="T32" s="13"/>
      <c r="U32" s="528">
        <f>SUM(U7:U31)</f>
        <v>51.199999999999996</v>
      </c>
      <c r="V32" s="109"/>
      <c r="X32" s="285"/>
      <c r="Y32" s="286"/>
      <c r="Z32" s="445"/>
      <c r="AA32" s="109"/>
      <c r="AB32" s="36"/>
      <c r="AC32" s="36"/>
      <c r="AD32" s="109"/>
      <c r="AE32" s="36"/>
      <c r="AF32" s="109"/>
      <c r="AG32" s="36"/>
      <c r="AH32" s="278">
        <f>SUM(AH7:AH31)</f>
        <v>87.09999999999998</v>
      </c>
      <c r="AI32" s="266"/>
      <c r="AJ32" s="285"/>
      <c r="AK32" s="286"/>
      <c r="AL32" s="36"/>
      <c r="AM32" s="109"/>
      <c r="AN32" s="36"/>
      <c r="AO32" s="109"/>
      <c r="AP32" s="36"/>
      <c r="AQ32" s="278">
        <f>SUM(AQ7:AQ31)</f>
        <v>51.199999999999996</v>
      </c>
      <c r="AR32" s="15"/>
    </row>
    <row r="33" spans="2:42" ht="18">
      <c r="B33" s="143"/>
      <c r="E33" s="444"/>
      <c r="O33" s="282"/>
      <c r="U33" s="282"/>
      <c r="V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448"/>
      <c r="AI33" s="448"/>
      <c r="AJ33" s="15"/>
      <c r="AK33" s="15"/>
      <c r="AL33" s="15"/>
      <c r="AM33" s="15"/>
      <c r="AN33" s="15"/>
      <c r="AO33" s="15"/>
      <c r="AP33" s="15"/>
    </row>
    <row r="34" spans="2:42" ht="18">
      <c r="B34" s="143"/>
      <c r="E34" s="444"/>
      <c r="V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</row>
    <row r="35" spans="2:42" ht="18">
      <c r="B35" s="143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</row>
    <row r="37" spans="6:7" ht="15.75">
      <c r="F37" s="179" t="s">
        <v>91</v>
      </c>
      <c r="G37" s="241"/>
    </row>
    <row r="39" spans="25:37" ht="15.75">
      <c r="Y39" s="179"/>
      <c r="Z39" s="241"/>
      <c r="AK39" s="179" t="s">
        <v>91</v>
      </c>
    </row>
    <row r="40" ht="13.5" customHeight="1" thickBot="1">
      <c r="Z40" s="15"/>
    </row>
    <row r="41" spans="5:21" ht="32.25" customHeight="1" thickBot="1">
      <c r="E41" s="751" t="s">
        <v>96</v>
      </c>
      <c r="F41" s="752"/>
      <c r="G41" s="752"/>
      <c r="H41" s="752"/>
      <c r="I41" s="752"/>
      <c r="J41" s="752"/>
      <c r="K41" s="752"/>
      <c r="L41" s="752"/>
      <c r="M41" s="752"/>
      <c r="N41" s="752"/>
      <c r="O41" s="691"/>
      <c r="P41" s="761" t="s">
        <v>97</v>
      </c>
      <c r="Q41" s="690"/>
      <c r="R41" s="690"/>
      <c r="S41" s="690"/>
      <c r="T41" s="690"/>
      <c r="U41" s="699"/>
    </row>
    <row r="42" spans="5:21" ht="12.75" customHeight="1">
      <c r="E42" s="735" t="s">
        <v>0</v>
      </c>
      <c r="F42" s="740" t="s">
        <v>66</v>
      </c>
      <c r="G42" s="762" t="s">
        <v>155</v>
      </c>
      <c r="H42" s="741" t="s">
        <v>156</v>
      </c>
      <c r="I42" s="703" t="s">
        <v>72</v>
      </c>
      <c r="J42" s="703" t="s">
        <v>157</v>
      </c>
      <c r="K42" s="703" t="s">
        <v>158</v>
      </c>
      <c r="L42" s="753" t="s">
        <v>73</v>
      </c>
      <c r="M42" s="753" t="s">
        <v>160</v>
      </c>
      <c r="N42" s="744" t="s">
        <v>80</v>
      </c>
      <c r="O42" s="732" t="s">
        <v>60</v>
      </c>
      <c r="P42" s="747" t="s">
        <v>59</v>
      </c>
      <c r="Q42" s="728" t="s">
        <v>74</v>
      </c>
      <c r="R42" s="767" t="s">
        <v>75</v>
      </c>
      <c r="S42" s="712" t="s">
        <v>159</v>
      </c>
      <c r="T42" s="712" t="s">
        <v>160</v>
      </c>
      <c r="U42" s="727" t="s">
        <v>60</v>
      </c>
    </row>
    <row r="43" spans="5:21" ht="12.75">
      <c r="E43" s="736"/>
      <c r="F43" s="738"/>
      <c r="G43" s="763"/>
      <c r="H43" s="742"/>
      <c r="I43" s="725"/>
      <c r="J43" s="704"/>
      <c r="K43" s="725"/>
      <c r="L43" s="754"/>
      <c r="M43" s="765"/>
      <c r="N43" s="745"/>
      <c r="O43" s="733"/>
      <c r="P43" s="716"/>
      <c r="Q43" s="693"/>
      <c r="R43" s="696"/>
      <c r="S43" s="713"/>
      <c r="T43" s="713"/>
      <c r="U43" s="718"/>
    </row>
    <row r="44" spans="5:21" ht="12.75">
      <c r="E44" s="736"/>
      <c r="F44" s="738"/>
      <c r="G44" s="763"/>
      <c r="H44" s="742"/>
      <c r="I44" s="725"/>
      <c r="J44" s="704"/>
      <c r="K44" s="725"/>
      <c r="L44" s="754"/>
      <c r="M44" s="765"/>
      <c r="N44" s="745"/>
      <c r="O44" s="733"/>
      <c r="P44" s="716"/>
      <c r="Q44" s="693"/>
      <c r="R44" s="696"/>
      <c r="S44" s="713"/>
      <c r="T44" s="713"/>
      <c r="U44" s="718"/>
    </row>
    <row r="45" spans="5:21" ht="40.5" customHeight="1" thickBot="1">
      <c r="E45" s="737"/>
      <c r="F45" s="739"/>
      <c r="G45" s="764"/>
      <c r="H45" s="743"/>
      <c r="I45" s="726"/>
      <c r="J45" s="705"/>
      <c r="K45" s="726"/>
      <c r="L45" s="755"/>
      <c r="M45" s="766"/>
      <c r="N45" s="746"/>
      <c r="O45" s="734"/>
      <c r="P45" s="717"/>
      <c r="Q45" s="694"/>
      <c r="R45" s="697"/>
      <c r="S45" s="714"/>
      <c r="T45" s="714"/>
      <c r="U45" s="719"/>
    </row>
    <row r="46" spans="5:21" ht="14.25">
      <c r="E46" s="146">
        <v>1</v>
      </c>
      <c r="F46" s="146" t="s">
        <v>16</v>
      </c>
      <c r="G46" s="292">
        <v>3</v>
      </c>
      <c r="H46" s="115"/>
      <c r="I46" s="6">
        <v>0.1</v>
      </c>
      <c r="J46" s="6">
        <v>0.5</v>
      </c>
      <c r="K46" s="6"/>
      <c r="L46" s="6"/>
      <c r="M46" s="56">
        <v>0.2</v>
      </c>
      <c r="N46" s="56"/>
      <c r="O46" s="265">
        <f aca="true" t="shared" si="4" ref="O46:O70">(G46+H46+I46+K46+L46+M46+N46)</f>
        <v>3.3000000000000003</v>
      </c>
      <c r="P46" s="5">
        <v>0.2</v>
      </c>
      <c r="Q46" s="6">
        <v>0.1</v>
      </c>
      <c r="R46" s="6"/>
      <c r="S46" s="6"/>
      <c r="T46" s="6"/>
      <c r="U46" s="265">
        <f>(P46+Q46+R46+S46+T46)</f>
        <v>0.30000000000000004</v>
      </c>
    </row>
    <row r="47" spans="5:21" ht="14.25">
      <c r="E47" s="147">
        <v>2</v>
      </c>
      <c r="F47" s="147" t="s">
        <v>42</v>
      </c>
      <c r="G47" s="291">
        <v>1</v>
      </c>
      <c r="H47" s="114"/>
      <c r="I47" s="9">
        <v>0.1</v>
      </c>
      <c r="J47" s="9">
        <v>0.5</v>
      </c>
      <c r="K47" s="9"/>
      <c r="L47" s="9"/>
      <c r="M47" s="37"/>
      <c r="N47" s="37"/>
      <c r="O47" s="265">
        <f t="shared" si="4"/>
        <v>1.1</v>
      </c>
      <c r="P47" s="8">
        <v>0.2</v>
      </c>
      <c r="Q47" s="9">
        <v>0</v>
      </c>
      <c r="R47" s="9"/>
      <c r="S47" s="9"/>
      <c r="T47" s="9"/>
      <c r="U47" s="265">
        <f aca="true" t="shared" si="5" ref="U47:U70">(P47+Q47+R47+S47+T47)</f>
        <v>0.2</v>
      </c>
    </row>
    <row r="48" spans="5:21" ht="14.25">
      <c r="E48" s="147">
        <v>3</v>
      </c>
      <c r="F48" s="147" t="s">
        <v>18</v>
      </c>
      <c r="G48" s="291"/>
      <c r="H48" s="114"/>
      <c r="I48" s="9">
        <v>0.1</v>
      </c>
      <c r="J48" s="9">
        <v>0.5</v>
      </c>
      <c r="K48" s="9"/>
      <c r="L48" s="9"/>
      <c r="M48" s="37"/>
      <c r="N48" s="37"/>
      <c r="O48" s="265">
        <f t="shared" si="4"/>
        <v>0.1</v>
      </c>
      <c r="P48" s="8">
        <v>0.7</v>
      </c>
      <c r="Q48" s="9">
        <v>1.3</v>
      </c>
      <c r="R48" s="9"/>
      <c r="S48" s="9">
        <v>0.2</v>
      </c>
      <c r="T48" s="9"/>
      <c r="U48" s="265">
        <f t="shared" si="5"/>
        <v>2.2</v>
      </c>
    </row>
    <row r="49" spans="5:21" ht="14.25">
      <c r="E49" s="147">
        <v>4</v>
      </c>
      <c r="F49" s="147" t="s">
        <v>19</v>
      </c>
      <c r="G49" s="291">
        <v>1</v>
      </c>
      <c r="H49" s="114"/>
      <c r="I49" s="9">
        <v>0.1</v>
      </c>
      <c r="J49" s="9">
        <v>0.5</v>
      </c>
      <c r="K49" s="9"/>
      <c r="L49" s="9"/>
      <c r="M49" s="37"/>
      <c r="N49" s="37"/>
      <c r="O49" s="265">
        <f t="shared" si="4"/>
        <v>1.1</v>
      </c>
      <c r="P49" s="8"/>
      <c r="Q49" s="9">
        <v>0</v>
      </c>
      <c r="R49" s="9"/>
      <c r="S49" s="9"/>
      <c r="T49" s="9"/>
      <c r="U49" s="265">
        <f t="shared" si="5"/>
        <v>0</v>
      </c>
    </row>
    <row r="50" spans="5:21" ht="14.25">
      <c r="E50" s="147">
        <v>5</v>
      </c>
      <c r="F50" s="147" t="s">
        <v>20</v>
      </c>
      <c r="G50" s="291">
        <v>2</v>
      </c>
      <c r="H50" s="114"/>
      <c r="I50" s="9"/>
      <c r="J50" s="9"/>
      <c r="K50" s="9"/>
      <c r="L50" s="9"/>
      <c r="M50" s="37">
        <v>0.1</v>
      </c>
      <c r="N50" s="37"/>
      <c r="O50" s="265">
        <f t="shared" si="4"/>
        <v>2.1</v>
      </c>
      <c r="P50" s="8">
        <v>0.2</v>
      </c>
      <c r="Q50" s="9">
        <v>1.5</v>
      </c>
      <c r="R50" s="9"/>
      <c r="S50" s="9"/>
      <c r="T50" s="9"/>
      <c r="U50" s="265">
        <f t="shared" si="5"/>
        <v>1.7</v>
      </c>
    </row>
    <row r="51" spans="5:21" ht="14.25">
      <c r="E51" s="147">
        <v>6</v>
      </c>
      <c r="F51" s="147" t="s">
        <v>43</v>
      </c>
      <c r="G51" s="291">
        <v>1</v>
      </c>
      <c r="H51" s="114"/>
      <c r="I51" s="9"/>
      <c r="J51" s="9">
        <v>0.5</v>
      </c>
      <c r="K51" s="9"/>
      <c r="L51" s="9"/>
      <c r="M51" s="37">
        <v>0.1</v>
      </c>
      <c r="N51" s="37"/>
      <c r="O51" s="265">
        <f t="shared" si="4"/>
        <v>1.1</v>
      </c>
      <c r="P51" s="8">
        <v>0.6</v>
      </c>
      <c r="Q51" s="9">
        <v>1.1</v>
      </c>
      <c r="R51" s="9"/>
      <c r="S51" s="9"/>
      <c r="T51" s="9"/>
      <c r="U51" s="265">
        <f t="shared" si="5"/>
        <v>1.7000000000000002</v>
      </c>
    </row>
    <row r="52" spans="5:21" ht="14.25">
      <c r="E52" s="147">
        <v>7</v>
      </c>
      <c r="F52" s="147" t="s">
        <v>44</v>
      </c>
      <c r="G52" s="291">
        <v>2</v>
      </c>
      <c r="H52" s="114"/>
      <c r="I52" s="9"/>
      <c r="J52" s="9">
        <v>0.5</v>
      </c>
      <c r="K52" s="9"/>
      <c r="L52" s="9"/>
      <c r="M52" s="37"/>
      <c r="N52" s="37"/>
      <c r="O52" s="265">
        <f t="shared" si="4"/>
        <v>2</v>
      </c>
      <c r="P52" s="8">
        <v>0.5</v>
      </c>
      <c r="Q52" s="9">
        <v>0.7</v>
      </c>
      <c r="R52" s="9"/>
      <c r="S52" s="9"/>
      <c r="T52" s="9"/>
      <c r="U52" s="265">
        <f t="shared" si="5"/>
        <v>1.2</v>
      </c>
    </row>
    <row r="53" spans="5:21" ht="14.25">
      <c r="E53" s="147">
        <v>8</v>
      </c>
      <c r="F53" s="147" t="s">
        <v>21</v>
      </c>
      <c r="G53" s="291">
        <v>3</v>
      </c>
      <c r="H53" s="114"/>
      <c r="I53" s="9"/>
      <c r="J53" s="9">
        <v>0.5</v>
      </c>
      <c r="K53" s="9"/>
      <c r="L53" s="9"/>
      <c r="M53" s="37">
        <v>0.1</v>
      </c>
      <c r="N53" s="37"/>
      <c r="O53" s="265">
        <f t="shared" si="4"/>
        <v>3.1</v>
      </c>
      <c r="P53" s="8"/>
      <c r="Q53" s="9">
        <v>0.2</v>
      </c>
      <c r="R53" s="9"/>
      <c r="S53" s="9"/>
      <c r="T53" s="9"/>
      <c r="U53" s="265">
        <f t="shared" si="5"/>
        <v>0.2</v>
      </c>
    </row>
    <row r="54" spans="5:21" ht="14.25">
      <c r="E54" s="147">
        <v>9</v>
      </c>
      <c r="F54" s="147" t="s">
        <v>22</v>
      </c>
      <c r="G54" s="291">
        <v>2</v>
      </c>
      <c r="H54" s="114"/>
      <c r="I54" s="9"/>
      <c r="J54" s="9"/>
      <c r="K54" s="9"/>
      <c r="L54" s="9"/>
      <c r="M54" s="37">
        <v>0.1</v>
      </c>
      <c r="N54" s="37"/>
      <c r="O54" s="265">
        <f t="shared" si="4"/>
        <v>2.1</v>
      </c>
      <c r="P54" s="8">
        <v>0.3</v>
      </c>
      <c r="Q54" s="9">
        <v>1.2</v>
      </c>
      <c r="R54" s="9"/>
      <c r="S54" s="9"/>
      <c r="T54" s="9"/>
      <c r="U54" s="265">
        <f t="shared" si="5"/>
        <v>1.5</v>
      </c>
    </row>
    <row r="55" spans="5:21" ht="14.25">
      <c r="E55" s="147">
        <v>10</v>
      </c>
      <c r="F55" s="147" t="s">
        <v>45</v>
      </c>
      <c r="G55" s="291"/>
      <c r="H55" s="114"/>
      <c r="I55" s="9"/>
      <c r="J55" s="9">
        <v>0.5</v>
      </c>
      <c r="K55" s="9"/>
      <c r="L55" s="9"/>
      <c r="M55" s="37">
        <v>0.1</v>
      </c>
      <c r="N55" s="37"/>
      <c r="O55" s="265">
        <f t="shared" si="4"/>
        <v>0.1</v>
      </c>
      <c r="P55" s="8">
        <v>0.2</v>
      </c>
      <c r="Q55" s="9">
        <v>0.8</v>
      </c>
      <c r="R55" s="9"/>
      <c r="S55" s="9">
        <v>0.1</v>
      </c>
      <c r="T55" s="9"/>
      <c r="U55" s="265">
        <f t="shared" si="5"/>
        <v>1.1</v>
      </c>
    </row>
    <row r="56" spans="5:21" ht="14.25">
      <c r="E56" s="147">
        <v>11</v>
      </c>
      <c r="F56" s="147" t="s">
        <v>24</v>
      </c>
      <c r="G56" s="291"/>
      <c r="H56" s="114"/>
      <c r="I56" s="9"/>
      <c r="J56" s="9">
        <v>0.5</v>
      </c>
      <c r="K56" s="9"/>
      <c r="L56" s="9"/>
      <c r="M56" s="37"/>
      <c r="N56" s="37"/>
      <c r="O56" s="265">
        <f t="shared" si="4"/>
        <v>0</v>
      </c>
      <c r="P56" s="8">
        <v>0.8</v>
      </c>
      <c r="Q56" s="9">
        <v>0.9</v>
      </c>
      <c r="R56" s="9"/>
      <c r="S56" s="9"/>
      <c r="T56" s="9"/>
      <c r="U56" s="265">
        <f t="shared" si="5"/>
        <v>1.7000000000000002</v>
      </c>
    </row>
    <row r="57" spans="5:21" ht="14.25">
      <c r="E57" s="147">
        <v>12</v>
      </c>
      <c r="F57" s="147" t="s">
        <v>25</v>
      </c>
      <c r="G57" s="291"/>
      <c r="H57" s="114"/>
      <c r="I57" s="9"/>
      <c r="J57" s="9">
        <v>0.5</v>
      </c>
      <c r="K57" s="9"/>
      <c r="L57" s="9"/>
      <c r="M57" s="37"/>
      <c r="N57" s="37"/>
      <c r="O57" s="265">
        <f t="shared" si="4"/>
        <v>0</v>
      </c>
      <c r="P57" s="8"/>
      <c r="Q57" s="9">
        <v>0</v>
      </c>
      <c r="R57" s="9"/>
      <c r="S57" s="9"/>
      <c r="T57" s="9"/>
      <c r="U57" s="265">
        <f t="shared" si="5"/>
        <v>0</v>
      </c>
    </row>
    <row r="58" spans="5:21" ht="14.25">
      <c r="E58" s="147">
        <v>13</v>
      </c>
      <c r="F58" s="147" t="s">
        <v>46</v>
      </c>
      <c r="G58" s="291"/>
      <c r="H58" s="114"/>
      <c r="I58" s="9">
        <v>0.1</v>
      </c>
      <c r="J58" s="9">
        <v>0.5</v>
      </c>
      <c r="K58" s="9"/>
      <c r="L58" s="9"/>
      <c r="M58" s="37"/>
      <c r="N58" s="37">
        <v>0.1</v>
      </c>
      <c r="O58" s="265">
        <f t="shared" si="4"/>
        <v>0.2</v>
      </c>
      <c r="P58" s="8"/>
      <c r="Q58" s="9">
        <v>0</v>
      </c>
      <c r="R58" s="9"/>
      <c r="S58" s="9"/>
      <c r="T58" s="9"/>
      <c r="U58" s="265">
        <f t="shared" si="5"/>
        <v>0</v>
      </c>
    </row>
    <row r="59" spans="5:21" ht="14.25">
      <c r="E59" s="147">
        <v>14</v>
      </c>
      <c r="F59" s="147" t="s">
        <v>47</v>
      </c>
      <c r="G59" s="291">
        <v>3</v>
      </c>
      <c r="H59" s="114"/>
      <c r="I59" s="9"/>
      <c r="J59" s="9">
        <v>2</v>
      </c>
      <c r="K59" s="9"/>
      <c r="L59" s="9"/>
      <c r="M59" s="37">
        <v>0.1</v>
      </c>
      <c r="N59" s="37"/>
      <c r="O59" s="265">
        <f t="shared" si="4"/>
        <v>3.1</v>
      </c>
      <c r="P59" s="8">
        <v>0.2</v>
      </c>
      <c r="Q59" s="9">
        <v>0.5</v>
      </c>
      <c r="R59" s="9"/>
      <c r="S59" s="9"/>
      <c r="T59" s="9"/>
      <c r="U59" s="265">
        <f t="shared" si="5"/>
        <v>0.7</v>
      </c>
    </row>
    <row r="60" spans="5:21" ht="14.25">
      <c r="E60" s="147">
        <v>15</v>
      </c>
      <c r="F60" s="147" t="s">
        <v>48</v>
      </c>
      <c r="G60" s="291"/>
      <c r="H60" s="114"/>
      <c r="I60" s="9"/>
      <c r="J60" s="9">
        <v>0.5</v>
      </c>
      <c r="K60" s="9"/>
      <c r="L60" s="9"/>
      <c r="M60" s="37"/>
      <c r="N60" s="37"/>
      <c r="O60" s="265">
        <f t="shared" si="4"/>
        <v>0</v>
      </c>
      <c r="P60" s="8">
        <v>0.2</v>
      </c>
      <c r="Q60" s="9">
        <v>0.2</v>
      </c>
      <c r="R60" s="9"/>
      <c r="S60" s="9"/>
      <c r="T60" s="9"/>
      <c r="U60" s="265">
        <f t="shared" si="5"/>
        <v>0.4</v>
      </c>
    </row>
    <row r="61" spans="5:21" ht="14.25">
      <c r="E61" s="147">
        <v>16</v>
      </c>
      <c r="F61" s="147" t="s">
        <v>49</v>
      </c>
      <c r="G61" s="291">
        <v>2</v>
      </c>
      <c r="H61" s="114"/>
      <c r="I61" s="9"/>
      <c r="J61" s="9">
        <v>0.5</v>
      </c>
      <c r="K61" s="9"/>
      <c r="L61" s="9"/>
      <c r="M61" s="37"/>
      <c r="N61" s="37"/>
      <c r="O61" s="265">
        <f t="shared" si="4"/>
        <v>2</v>
      </c>
      <c r="P61" s="8">
        <v>0.5</v>
      </c>
      <c r="Q61" s="9">
        <v>0.7</v>
      </c>
      <c r="R61" s="9"/>
      <c r="S61" s="9"/>
      <c r="T61" s="9"/>
      <c r="U61" s="265">
        <f t="shared" si="5"/>
        <v>1.2</v>
      </c>
    </row>
    <row r="62" spans="5:21" ht="14.25">
      <c r="E62" s="147">
        <v>17</v>
      </c>
      <c r="F62" s="147" t="s">
        <v>26</v>
      </c>
      <c r="G62" s="291">
        <v>1</v>
      </c>
      <c r="H62" s="114"/>
      <c r="I62" s="9"/>
      <c r="J62" s="9">
        <v>0.5</v>
      </c>
      <c r="K62" s="9"/>
      <c r="L62" s="9"/>
      <c r="M62" s="37"/>
      <c r="N62" s="37"/>
      <c r="O62" s="265">
        <f t="shared" si="4"/>
        <v>1</v>
      </c>
      <c r="P62" s="8">
        <v>0.4</v>
      </c>
      <c r="Q62" s="9">
        <v>1.4</v>
      </c>
      <c r="R62" s="9"/>
      <c r="S62" s="9"/>
      <c r="T62" s="9"/>
      <c r="U62" s="265">
        <f t="shared" si="5"/>
        <v>1.7999999999999998</v>
      </c>
    </row>
    <row r="63" spans="5:21" ht="14.25">
      <c r="E63" s="147">
        <v>18</v>
      </c>
      <c r="F63" s="147" t="s">
        <v>27</v>
      </c>
      <c r="G63" s="291"/>
      <c r="H63" s="114"/>
      <c r="I63" s="9"/>
      <c r="J63" s="9">
        <v>0.5</v>
      </c>
      <c r="K63" s="9"/>
      <c r="L63" s="9"/>
      <c r="M63" s="37"/>
      <c r="N63" s="37"/>
      <c r="O63" s="265">
        <f t="shared" si="4"/>
        <v>0</v>
      </c>
      <c r="P63" s="8">
        <v>0.1</v>
      </c>
      <c r="Q63" s="9">
        <v>1.3</v>
      </c>
      <c r="R63" s="9"/>
      <c r="S63" s="9"/>
      <c r="T63" s="9"/>
      <c r="U63" s="265">
        <f t="shared" si="5"/>
        <v>1.4000000000000001</v>
      </c>
    </row>
    <row r="64" spans="5:21" ht="14.25">
      <c r="E64" s="147">
        <v>19</v>
      </c>
      <c r="F64" s="147" t="s">
        <v>28</v>
      </c>
      <c r="G64" s="291">
        <v>2</v>
      </c>
      <c r="H64" s="114"/>
      <c r="I64" s="9">
        <v>0.1</v>
      </c>
      <c r="J64" s="9">
        <v>0.5</v>
      </c>
      <c r="K64" s="9"/>
      <c r="L64" s="9"/>
      <c r="M64" s="37"/>
      <c r="N64" s="37"/>
      <c r="O64" s="265">
        <f t="shared" si="4"/>
        <v>2.1</v>
      </c>
      <c r="P64" s="8">
        <v>0.1</v>
      </c>
      <c r="Q64" s="9">
        <v>0</v>
      </c>
      <c r="R64" s="9"/>
      <c r="S64" s="9"/>
      <c r="T64" s="9"/>
      <c r="U64" s="265">
        <f t="shared" si="5"/>
        <v>0.1</v>
      </c>
    </row>
    <row r="65" spans="5:21" ht="14.25">
      <c r="E65" s="147">
        <v>20</v>
      </c>
      <c r="F65" s="147" t="s">
        <v>50</v>
      </c>
      <c r="G65" s="291"/>
      <c r="H65" s="114"/>
      <c r="I65" s="9">
        <v>0.1</v>
      </c>
      <c r="J65" s="9">
        <v>0.5</v>
      </c>
      <c r="K65" s="9"/>
      <c r="L65" s="9"/>
      <c r="M65" s="37"/>
      <c r="N65" s="37">
        <v>0.1</v>
      </c>
      <c r="O65" s="265">
        <f t="shared" si="4"/>
        <v>0.2</v>
      </c>
      <c r="P65" s="8">
        <v>0.1</v>
      </c>
      <c r="Q65" s="9">
        <v>0.1</v>
      </c>
      <c r="R65" s="9"/>
      <c r="S65" s="9"/>
      <c r="T65" s="9"/>
      <c r="U65" s="265">
        <f t="shared" si="5"/>
        <v>0.2</v>
      </c>
    </row>
    <row r="66" spans="5:21" ht="14.25">
      <c r="E66" s="147">
        <v>21</v>
      </c>
      <c r="F66" s="147" t="s">
        <v>29</v>
      </c>
      <c r="G66" s="291">
        <v>1</v>
      </c>
      <c r="H66" s="114"/>
      <c r="I66" s="9">
        <v>0.1</v>
      </c>
      <c r="J66" s="9">
        <v>2</v>
      </c>
      <c r="K66" s="9"/>
      <c r="L66" s="9"/>
      <c r="M66" s="37">
        <v>0.2</v>
      </c>
      <c r="N66" s="37"/>
      <c r="O66" s="265">
        <f t="shared" si="4"/>
        <v>1.3</v>
      </c>
      <c r="P66" s="8">
        <v>0.1</v>
      </c>
      <c r="Q66" s="9">
        <v>0.1</v>
      </c>
      <c r="R66" s="9"/>
      <c r="S66" s="9"/>
      <c r="T66" s="9"/>
      <c r="U66" s="265">
        <f t="shared" si="5"/>
        <v>0.2</v>
      </c>
    </row>
    <row r="67" spans="5:21" ht="14.25">
      <c r="E67" s="147">
        <v>22</v>
      </c>
      <c r="F67" s="147" t="s">
        <v>30</v>
      </c>
      <c r="G67" s="291"/>
      <c r="H67" s="114"/>
      <c r="I67" s="9"/>
      <c r="J67" s="9">
        <v>0.5</v>
      </c>
      <c r="K67" s="9"/>
      <c r="L67" s="9"/>
      <c r="M67" s="37"/>
      <c r="N67" s="37"/>
      <c r="O67" s="265">
        <f t="shared" si="4"/>
        <v>0</v>
      </c>
      <c r="P67" s="8">
        <v>0.2</v>
      </c>
      <c r="Q67" s="9">
        <v>2.1</v>
      </c>
      <c r="R67" s="9"/>
      <c r="S67" s="9"/>
      <c r="T67" s="9"/>
      <c r="U67" s="265">
        <f t="shared" si="5"/>
        <v>2.3000000000000003</v>
      </c>
    </row>
    <row r="68" spans="5:21" ht="14.25">
      <c r="E68" s="147">
        <v>23</v>
      </c>
      <c r="F68" s="147" t="s">
        <v>31</v>
      </c>
      <c r="G68" s="291">
        <v>2</v>
      </c>
      <c r="H68" s="114"/>
      <c r="I68" s="9"/>
      <c r="J68" s="9">
        <v>2</v>
      </c>
      <c r="K68" s="9"/>
      <c r="L68" s="9"/>
      <c r="M68" s="37"/>
      <c r="N68" s="37"/>
      <c r="O68" s="265">
        <f t="shared" si="4"/>
        <v>2</v>
      </c>
      <c r="P68" s="8">
        <v>0.6</v>
      </c>
      <c r="Q68" s="9">
        <v>0.7</v>
      </c>
      <c r="R68" s="9"/>
      <c r="S68" s="9"/>
      <c r="T68" s="9"/>
      <c r="U68" s="265">
        <f t="shared" si="5"/>
        <v>1.2999999999999998</v>
      </c>
    </row>
    <row r="69" spans="5:21" ht="14.25">
      <c r="E69" s="147">
        <v>24</v>
      </c>
      <c r="F69" s="147" t="s">
        <v>32</v>
      </c>
      <c r="G69" s="291">
        <v>3</v>
      </c>
      <c r="H69" s="114"/>
      <c r="I69" s="9">
        <v>0.1</v>
      </c>
      <c r="J69" s="9">
        <v>0.5</v>
      </c>
      <c r="K69" s="9"/>
      <c r="L69" s="9"/>
      <c r="M69" s="37">
        <v>0.1</v>
      </c>
      <c r="N69" s="37"/>
      <c r="O69" s="265">
        <f t="shared" si="4"/>
        <v>3.2</v>
      </c>
      <c r="P69" s="8">
        <v>0.8</v>
      </c>
      <c r="Q69" s="9">
        <v>0.2</v>
      </c>
      <c r="R69" s="9"/>
      <c r="S69" s="9"/>
      <c r="T69" s="9"/>
      <c r="U69" s="265">
        <f t="shared" si="5"/>
        <v>1</v>
      </c>
    </row>
    <row r="70" spans="5:21" ht="15" thickBot="1">
      <c r="E70" s="283">
        <v>25</v>
      </c>
      <c r="F70" s="283" t="s">
        <v>33</v>
      </c>
      <c r="G70" s="293">
        <v>1</v>
      </c>
      <c r="H70" s="117"/>
      <c r="I70" s="240"/>
      <c r="J70" s="240">
        <v>1</v>
      </c>
      <c r="K70" s="240"/>
      <c r="L70" s="240"/>
      <c r="M70" s="86">
        <v>0.1</v>
      </c>
      <c r="N70" s="86"/>
      <c r="O70" s="265">
        <f t="shared" si="4"/>
        <v>1.1</v>
      </c>
      <c r="P70" s="258">
        <v>0.2</v>
      </c>
      <c r="Q70" s="240">
        <v>0.9</v>
      </c>
      <c r="R70" s="240"/>
      <c r="S70" s="240"/>
      <c r="T70" s="86"/>
      <c r="U70" s="265">
        <f t="shared" si="5"/>
        <v>1.1</v>
      </c>
    </row>
    <row r="71" spans="5:21" ht="15" thickBot="1">
      <c r="E71" s="285"/>
      <c r="F71" s="286"/>
      <c r="G71" s="447"/>
      <c r="H71" s="112"/>
      <c r="I71" s="13"/>
      <c r="J71" s="13"/>
      <c r="K71" s="13"/>
      <c r="L71" s="13"/>
      <c r="M71" s="108"/>
      <c r="N71" s="108"/>
      <c r="O71" s="109"/>
      <c r="P71" s="12"/>
      <c r="Q71" s="13"/>
      <c r="R71" s="13"/>
      <c r="S71" s="13"/>
      <c r="T71" s="13"/>
      <c r="U71" s="446"/>
    </row>
    <row r="72" spans="24:43" ht="14.25">
      <c r="X72" s="444"/>
      <c r="Y72" s="444"/>
      <c r="Z72" s="444"/>
      <c r="AA72" s="15"/>
      <c r="AB72" s="15"/>
      <c r="AC72" s="15"/>
      <c r="AD72" s="15"/>
      <c r="AE72" s="15"/>
      <c r="AF72" s="15"/>
      <c r="AG72" s="15"/>
      <c r="AH72" s="448"/>
      <c r="AI72" s="448"/>
      <c r="AJ72" s="444"/>
      <c r="AK72" s="444"/>
      <c r="AL72" s="15"/>
      <c r="AM72" s="15"/>
      <c r="AN72" s="15"/>
      <c r="AO72" s="15"/>
      <c r="AP72" s="15"/>
      <c r="AQ72" s="448"/>
    </row>
    <row r="73" spans="24:43" ht="30" customHeight="1">
      <c r="X73" s="444"/>
      <c r="Y73" s="444"/>
      <c r="Z73" s="444"/>
      <c r="AA73" s="15"/>
      <c r="AB73" s="15"/>
      <c r="AC73" s="15"/>
      <c r="AD73" s="15"/>
      <c r="AE73" s="15"/>
      <c r="AF73" s="15"/>
      <c r="AG73" s="15"/>
      <c r="AH73" s="449"/>
      <c r="AI73" s="449"/>
      <c r="AJ73" s="444"/>
      <c r="AK73" s="444"/>
      <c r="AL73" s="15"/>
      <c r="AM73" s="15"/>
      <c r="AN73" s="15"/>
      <c r="AO73" s="15"/>
      <c r="AP73" s="15"/>
      <c r="AQ73" s="449"/>
    </row>
  </sheetData>
  <sheetProtection/>
  <mergeCells count="61">
    <mergeCell ref="AP3:AP6"/>
    <mergeCell ref="AE3:AE6"/>
    <mergeCell ref="AF3:AF6"/>
    <mergeCell ref="AG3:AG6"/>
    <mergeCell ref="AH3:AH6"/>
    <mergeCell ref="AO3:AO6"/>
    <mergeCell ref="K3:K6"/>
    <mergeCell ref="L3:L6"/>
    <mergeCell ref="T3:T6"/>
    <mergeCell ref="R3:R6"/>
    <mergeCell ref="S3:S6"/>
    <mergeCell ref="X3:X6"/>
    <mergeCell ref="Y3:Y6"/>
    <mergeCell ref="Z3:Z6"/>
    <mergeCell ref="AA3:AA6"/>
    <mergeCell ref="G42:G45"/>
    <mergeCell ref="AB3:AB6"/>
    <mergeCell ref="M42:M45"/>
    <mergeCell ref="T42:T45"/>
    <mergeCell ref="R42:R45"/>
    <mergeCell ref="S42:S45"/>
    <mergeCell ref="AD3:AD6"/>
    <mergeCell ref="AC3:AC6"/>
    <mergeCell ref="E42:E45"/>
    <mergeCell ref="E3:E6"/>
    <mergeCell ref="F3:F6"/>
    <mergeCell ref="H3:H6"/>
    <mergeCell ref="E41:O41"/>
    <mergeCell ref="K42:K45"/>
    <mergeCell ref="L42:L45"/>
    <mergeCell ref="G3:G6"/>
    <mergeCell ref="M3:M6"/>
    <mergeCell ref="F42:F45"/>
    <mergeCell ref="H42:H45"/>
    <mergeCell ref="Q42:Q45"/>
    <mergeCell ref="N3:N6"/>
    <mergeCell ref="O3:O6"/>
    <mergeCell ref="N42:N45"/>
    <mergeCell ref="O42:O45"/>
    <mergeCell ref="P3:P6"/>
    <mergeCell ref="P42:P45"/>
    <mergeCell ref="P41:U41"/>
    <mergeCell ref="I1:L1"/>
    <mergeCell ref="X2:AH2"/>
    <mergeCell ref="AJ3:AJ6"/>
    <mergeCell ref="AK3:AK6"/>
    <mergeCell ref="I3:I6"/>
    <mergeCell ref="AJ2:AQ2"/>
    <mergeCell ref="J3:J6"/>
    <mergeCell ref="U3:U6"/>
    <mergeCell ref="E2:O2"/>
    <mergeCell ref="Q3:Q6"/>
    <mergeCell ref="AQ3:AQ6"/>
    <mergeCell ref="AL3:AL6"/>
    <mergeCell ref="AM3:AM6"/>
    <mergeCell ref="AN3:AN6"/>
    <mergeCell ref="I42:I45"/>
    <mergeCell ref="U42:U45"/>
    <mergeCell ref="P2:V2"/>
    <mergeCell ref="V3:V6"/>
    <mergeCell ref="J42:J45"/>
  </mergeCells>
  <printOptions/>
  <pageMargins left="0.49" right="0.7874015748031497" top="0.6" bottom="0.63" header="0.5118110236220472" footer="0.5118110236220472"/>
  <pageSetup horizontalDpi="300" verticalDpi="300" orientation="landscape" paperSize="9" scale="80" r:id="rId1"/>
  <rowBreaks count="3" manualBreakCount="3">
    <brk id="33" max="43" man="1"/>
    <brk id="35" max="43" man="1"/>
    <brk id="37" max="43" man="1"/>
  </rowBreaks>
  <colBreaks count="1" manualBreakCount="1">
    <brk id="23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Grey Wolf</cp:lastModifiedBy>
  <cp:lastPrinted>2010-01-26T20:38:38Z</cp:lastPrinted>
  <dcterms:created xsi:type="dcterms:W3CDTF">2006-10-23T13:02:03Z</dcterms:created>
  <dcterms:modified xsi:type="dcterms:W3CDTF">2010-01-26T20:46:32Z</dcterms:modified>
  <cp:category/>
  <cp:version/>
  <cp:contentType/>
  <cp:contentStatus/>
</cp:coreProperties>
</file>