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<sst xmlns="http://schemas.openxmlformats.org/spreadsheetml/2006/main" count="78" uniqueCount="74">
  <si>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</si>
  <si>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</si>
  <si>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</si>
  <si>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</si>
  <si>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</si>
  <si>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</si>
  <si>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</si>
  <si>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</si>
  <si>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</si>
  <si>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</si>
  <si>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</si>
  <si>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</si>
  <si>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</si>
  <si>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</si>
  <si>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</si>
  <si>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</si>
  <si>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</si>
  <si>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</si>
  <si>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</si>
  <si>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</si>
  <si>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</si>
  <si>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</si>
  <si>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</si>
  <si>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</si>
  <si>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</si>
  <si>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</si>
  <si>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Формирование опорно-двигательной системы заканчивается:</t>
  </si>
  <si>
    <t>в 13 лет</t>
  </si>
  <si>
    <t>в 18 лет</t>
  </si>
  <si>
    <t>в 20-25 лет</t>
  </si>
  <si>
    <t>в 16 лет</t>
  </si>
  <si>
    <t>Факторы способствующие формированию скелета:</t>
  </si>
  <si>
    <t>все ответы верны</t>
  </si>
  <si>
    <t>спорт</t>
  </si>
  <si>
    <t>труд</t>
  </si>
  <si>
    <t>физ-ра</t>
  </si>
  <si>
    <t>заболевание мышц</t>
  </si>
  <si>
    <t>заболевание костей</t>
  </si>
  <si>
    <t>искривление осанки</t>
  </si>
  <si>
    <t>недостаток подвижности</t>
  </si>
  <si>
    <t>Гиподинамия - это :</t>
  </si>
  <si>
    <t>Причина плоскостопия :</t>
  </si>
  <si>
    <t>нарушение кровообращения</t>
  </si>
  <si>
    <t>неправильно подобранная обувь</t>
  </si>
  <si>
    <t>отложение солей</t>
  </si>
  <si>
    <t>Признаки правильной осанки :</t>
  </si>
  <si>
    <t>плечи согнуты, спина прямая</t>
  </si>
  <si>
    <t>плечи расправлены,спина согнута</t>
  </si>
  <si>
    <t>спина прямая,живот втянут</t>
  </si>
  <si>
    <t>Плоскостопием называют :</t>
  </si>
  <si>
    <t>уплощение сводов стопы</t>
  </si>
  <si>
    <t>нарушение кровообращения стопы</t>
  </si>
  <si>
    <t>перелом стопы</t>
  </si>
  <si>
    <t>искривление голени</t>
  </si>
  <si>
    <t>Боковые    искривления :</t>
  </si>
  <si>
    <t>лордоз</t>
  </si>
  <si>
    <t>кифоз</t>
  </si>
  <si>
    <t>сколиоз</t>
  </si>
  <si>
    <t>остеохондроз</t>
  </si>
  <si>
    <t>Значение хорошей осанки:</t>
  </si>
  <si>
    <t>отсутствие утомления</t>
  </si>
  <si>
    <t>нормальная работа всех органов</t>
  </si>
  <si>
    <t>быстрое утомление</t>
  </si>
  <si>
    <t>быстрый рост костей</t>
  </si>
  <si>
    <t>Для лечения плоскостопия применяют:</t>
  </si>
  <si>
    <t>обувь на высоком каблуке</t>
  </si>
  <si>
    <t>большие физич.нагрузки</t>
  </si>
  <si>
    <t>перенос тяжелых предметов</t>
  </si>
  <si>
    <t>Остеохондрозом называют :</t>
  </si>
  <si>
    <t>привычное положение тела</t>
  </si>
  <si>
    <t>смещение межпозвоночных дисков</t>
  </si>
  <si>
    <t>нарушение осанки</t>
  </si>
  <si>
    <t>искривление стопы</t>
  </si>
  <si>
    <t>стельки-супинаторы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</si>
</sst>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45"/>
          <c:y val="0.0725"/>
          <c:w val="0.928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5"/>
          <c:y val="0.871"/>
          <c:w val="0.6267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426720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276850"/>
          <a:ext cx="255270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C3" sqref="C3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8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Формирование опорно-двигательной системы заканчивается:</v>
      </c>
      <c r="C7" s="21"/>
      <c r="G7">
        <f>IF(C7=M7,1,0)</f>
        <v>0</v>
      </c>
      <c r="H7" t="str">
        <f>Настройки!B1</f>
        <v>Формирование опорно-двигательной системы заканчивается:</v>
      </c>
      <c r="I7" s="1" t="str">
        <f>Настройки!C2</f>
        <v>в 13 лет</v>
      </c>
      <c r="J7" s="1" t="str">
        <f>Настройки!C3</f>
        <v>в 18 лет</v>
      </c>
      <c r="K7" s="1" t="str">
        <f>Настройки!C4</f>
        <v>в 20-25 лет</v>
      </c>
      <c r="L7" s="1" t="str">
        <f>Настройки!C5</f>
        <v>в 16 лет</v>
      </c>
      <c r="M7" t="str">
        <f>Настройки!D3</f>
        <v>в 20-25 лет</v>
      </c>
    </row>
    <row r="8" spans="1:13" ht="29.25" customHeight="1">
      <c r="A8" s="20">
        <v>2</v>
      </c>
      <c r="B8" s="17" t="str">
        <f aca="true" t="shared" si="0" ref="B8:B16">H8</f>
        <v>Факторы способствующие формированию скелета:</v>
      </c>
      <c r="C8" s="21"/>
      <c r="G8">
        <f aca="true" t="shared" si="1" ref="G8:G16">IF(C8=M8,1,0)</f>
        <v>0</v>
      </c>
      <c r="H8" t="str">
        <f>Настройки!B6</f>
        <v>Факторы способствующие формированию скелета:</v>
      </c>
      <c r="I8" s="1" t="str">
        <f>Настройки!C7</f>
        <v>физ-ра</v>
      </c>
      <c r="J8" s="1" t="str">
        <f>Настройки!C8</f>
        <v>все ответы верны</v>
      </c>
      <c r="K8" s="1" t="str">
        <f>Настройки!C9</f>
        <v>труд</v>
      </c>
      <c r="L8" s="1" t="str">
        <f>Настройки!C10</f>
        <v>спорт</v>
      </c>
      <c r="M8" t="str">
        <f>Настройки!D8</f>
        <v>все ответы верны</v>
      </c>
    </row>
    <row r="9" spans="1:13" ht="29.25" customHeight="1">
      <c r="A9" s="20">
        <v>3</v>
      </c>
      <c r="B9" s="17" t="str">
        <f t="shared" si="0"/>
        <v>Гиподинамия - это :</v>
      </c>
      <c r="C9" s="21"/>
      <c r="G9">
        <f t="shared" si="1"/>
        <v>0</v>
      </c>
      <c r="H9" t="str">
        <f>Настройки!B11</f>
        <v>Гиподинамия - это :</v>
      </c>
      <c r="I9" s="1" t="str">
        <f>Настройки!C12</f>
        <v>заболевание мышц</v>
      </c>
      <c r="J9" s="1" t="str">
        <f>Настройки!C13</f>
        <v>заболевание костей</v>
      </c>
      <c r="K9" s="1" t="str">
        <f>Настройки!C14</f>
        <v>искривление осанки</v>
      </c>
      <c r="L9" s="1" t="str">
        <f>Настройки!C15</f>
        <v>недостаток подвижности</v>
      </c>
      <c r="M9" t="str">
        <f>Настройки!D13</f>
        <v>недостаток подвижности</v>
      </c>
    </row>
    <row r="10" spans="1:13" ht="29.25" customHeight="1">
      <c r="A10" s="20">
        <v>4</v>
      </c>
      <c r="B10" s="17" t="str">
        <f t="shared" si="0"/>
        <v>Причина плоскостопия :</v>
      </c>
      <c r="C10" s="21"/>
      <c r="G10">
        <f t="shared" si="1"/>
        <v>0</v>
      </c>
      <c r="H10" t="str">
        <f>Настройки!B16</f>
        <v>Причина плоскостопия :</v>
      </c>
      <c r="I10" s="1" t="str">
        <f>Настройки!C17</f>
        <v>нарушение кровообращения</v>
      </c>
      <c r="J10" s="1" t="str">
        <f>Настройки!C18</f>
        <v>неправильно подобранная обувь</v>
      </c>
      <c r="K10" s="1" t="str">
        <f>Настройки!C19</f>
        <v>недостаток подвижности</v>
      </c>
      <c r="L10" s="1" t="str">
        <f>Настройки!C20</f>
        <v>отложение солей</v>
      </c>
      <c r="M10" t="str">
        <f>Настройки!D18</f>
        <v>неправильно подобранная обувь</v>
      </c>
    </row>
    <row r="11" spans="1:13" ht="29.25" customHeight="1">
      <c r="A11" s="20">
        <v>5</v>
      </c>
      <c r="B11" s="17" t="str">
        <f t="shared" si="0"/>
        <v>Признаки правильной осанки :</v>
      </c>
      <c r="C11" s="21"/>
      <c r="G11">
        <f t="shared" si="1"/>
        <v>0</v>
      </c>
      <c r="H11" t="str">
        <f>Настройки!B21</f>
        <v>Признаки правильной осанки :</v>
      </c>
      <c r="I11" s="1" t="str">
        <f>Настройки!C22</f>
        <v>плечи согнуты, спина прямая</v>
      </c>
      <c r="J11" s="1" t="str">
        <f>Настройки!C23</f>
        <v>плечи расправлены,спина согнута</v>
      </c>
      <c r="K11" s="1" t="str">
        <f>Настройки!C24</f>
        <v>спина прямая,живот втянут</v>
      </c>
      <c r="L11" s="1" t="str">
        <f>Настройки!C25</f>
        <v>все ответы верны</v>
      </c>
      <c r="M11" t="str">
        <f>Настройки!D23</f>
        <v>спина прямая,живот втянут</v>
      </c>
    </row>
    <row r="12" spans="1:13" ht="29.25" customHeight="1">
      <c r="A12" s="20">
        <v>6</v>
      </c>
      <c r="B12" s="17" t="str">
        <f t="shared" si="0"/>
        <v>Плоскостопием называют :</v>
      </c>
      <c r="C12" s="21"/>
      <c r="G12">
        <f t="shared" si="1"/>
        <v>0</v>
      </c>
      <c r="H12" t="str">
        <f>Настройки!B26</f>
        <v>Плоскостопием называют :</v>
      </c>
      <c r="I12" s="1" t="str">
        <f>Настройки!C27</f>
        <v>нарушение кровообращения стопы</v>
      </c>
      <c r="J12" s="1" t="str">
        <f>Настройки!C28</f>
        <v>уплощение сводов стопы</v>
      </c>
      <c r="K12" s="1" t="str">
        <f>Настройки!C29</f>
        <v>перелом стопы</v>
      </c>
      <c r="L12" s="1" t="str">
        <f>Настройки!C30</f>
        <v>искривление голени</v>
      </c>
      <c r="M12" t="str">
        <f>Настройки!D28</f>
        <v>уплощение сводов стопы</v>
      </c>
    </row>
    <row r="13" spans="1:13" ht="29.25" customHeight="1">
      <c r="A13" s="20">
        <v>7</v>
      </c>
      <c r="B13" s="17" t="str">
        <f t="shared" si="0"/>
        <v>Боковые    искривления :</v>
      </c>
      <c r="C13" s="21"/>
      <c r="G13">
        <f t="shared" si="1"/>
        <v>0</v>
      </c>
      <c r="H13" t="str">
        <f>Настройки!B31</f>
        <v>Боковые    искривления :</v>
      </c>
      <c r="I13" s="1" t="str">
        <f>Настройки!C32</f>
        <v>лордоз</v>
      </c>
      <c r="J13" s="1" t="str">
        <f>Настройки!C33</f>
        <v>кифоз</v>
      </c>
      <c r="K13" s="1" t="str">
        <f>Настройки!C34</f>
        <v>сколиоз</v>
      </c>
      <c r="L13" s="1" t="str">
        <f>Настройки!C35</f>
        <v>остеохондроз</v>
      </c>
      <c r="M13" t="str">
        <f>Настройки!D33</f>
        <v>сколиоз</v>
      </c>
    </row>
    <row r="14" spans="1:13" ht="29.25" customHeight="1">
      <c r="A14" s="20">
        <v>8</v>
      </c>
      <c r="B14" s="17" t="str">
        <f t="shared" si="0"/>
        <v>Значение хорошей осанки:</v>
      </c>
      <c r="C14" s="21"/>
      <c r="G14">
        <f t="shared" si="1"/>
        <v>0</v>
      </c>
      <c r="H14" t="str">
        <f>Настройки!B36</f>
        <v>Значение хорошей осанки:</v>
      </c>
      <c r="I14" s="1" t="str">
        <f>Настройки!C37</f>
        <v>отсутствие утомления</v>
      </c>
      <c r="J14" s="1" t="str">
        <f>Настройки!C38</f>
        <v>нормальная работа всех органов</v>
      </c>
      <c r="K14" s="1" t="str">
        <f>Настройки!C39</f>
        <v>быстрое утомление</v>
      </c>
      <c r="L14" s="1" t="str">
        <f>Настройки!C40</f>
        <v>быстрый рост костей</v>
      </c>
      <c r="M14" t="str">
        <f>Настройки!D38</f>
        <v>нормальная работа всех органов</v>
      </c>
    </row>
    <row r="15" spans="1:13" ht="29.25" customHeight="1">
      <c r="A15" s="20">
        <v>9</v>
      </c>
      <c r="B15" s="17" t="str">
        <f t="shared" si="0"/>
        <v>Для лечения плоскостопия применяют:</v>
      </c>
      <c r="C15" s="21"/>
      <c r="G15">
        <f t="shared" si="1"/>
        <v>0</v>
      </c>
      <c r="H15" t="str">
        <f>Настройки!B41</f>
        <v>Для лечения плоскостопия применяют:</v>
      </c>
      <c r="I15" s="1" t="str">
        <f>Настройки!C42</f>
        <v>обувь на высоком каблуке</v>
      </c>
      <c r="J15" s="1" t="str">
        <f>Настройки!C43</f>
        <v>большие физич.нагрузки</v>
      </c>
      <c r="K15" s="1" t="str">
        <f>Настройки!C44</f>
        <v>перенос тяжелых предметов</v>
      </c>
      <c r="L15" s="1" t="str">
        <f>Настройки!C45</f>
        <v>стельки-супинаторы</v>
      </c>
      <c r="M15" t="str">
        <f>Настройки!D43</f>
        <v>стельки-супинаторы</v>
      </c>
    </row>
    <row r="16" spans="1:13" ht="29.25" customHeight="1">
      <c r="A16" s="20">
        <v>10</v>
      </c>
      <c r="B16" s="17" t="str">
        <f t="shared" si="0"/>
        <v>Остеохондрозом называют :</v>
      </c>
      <c r="C16" s="21"/>
      <c r="G16">
        <f t="shared" si="1"/>
        <v>0</v>
      </c>
      <c r="H16" t="str">
        <f>Настройки!B46</f>
        <v>Остеохондрозом называют :</v>
      </c>
      <c r="I16" s="1" t="str">
        <f>Настройки!C47</f>
        <v>привычное положение тела</v>
      </c>
      <c r="J16" s="1" t="str">
        <f>Настройки!C48</f>
        <v>смещение межпозвоночных дисков</v>
      </c>
      <c r="K16" s="1" t="str">
        <f>Настройки!C49</f>
        <v>нарушение осанки</v>
      </c>
      <c r="L16" s="1" t="str">
        <f>Настройки!C50</f>
        <v>искривление стопы</v>
      </c>
      <c r="M16" t="str">
        <f>Настройки!D48</f>
        <v>смещение межпозвоночных дисков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B11" sqref="B11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23.375" style="3" customWidth="1"/>
    <col min="4" max="4" width="24.87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6</v>
      </c>
      <c r="B1" s="36"/>
      <c r="C1" s="8"/>
      <c r="D1" s="8"/>
    </row>
    <row r="2" spans="1:4" ht="23.25" customHeight="1">
      <c r="A2" s="37" t="str">
        <f>Вопросы!C3&amp;" группа № "&amp;Вопросы!C4</f>
        <v> группа № </v>
      </c>
      <c r="B2" s="37"/>
      <c r="C2" s="2">
        <f>COUNTIF(Вопросы!C7:C16,"")</f>
        <v>10</v>
      </c>
      <c r="D2" s="9"/>
    </row>
    <row r="3" spans="1:4" ht="23.25" customHeight="1">
      <c r="A3" s="35" t="str">
        <f>"Правильные ответы: "&amp;D3</f>
        <v>Правильные ответы: 0</v>
      </c>
      <c r="B3" s="35"/>
      <c r="C3" s="6" t="s">
        <v>7</v>
      </c>
      <c r="D3" s="7">
        <f>IF(C2&lt;&gt;0,0,Вопросы!G17)</f>
        <v>0</v>
      </c>
    </row>
    <row r="4" spans="1:4" ht="23.25" customHeight="1">
      <c r="A4" s="35" t="str">
        <f>"Допущенные ошибки: "&amp;D4</f>
        <v>Допущенные ошибки: 0</v>
      </c>
      <c r="B4" s="35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Формирование опорно-двигательной системы заканчивается: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в 20-25 лет</v>
      </c>
    </row>
    <row r="7" spans="1:5" ht="26.25" customHeight="1">
      <c r="A7" s="20">
        <v>2</v>
      </c>
      <c r="B7" s="30" t="str">
        <f>Вопросы!B8</f>
        <v>Факторы способствующие формированию скелета: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все ответы верны</v>
      </c>
    </row>
    <row r="8" spans="1:5" ht="26.25" customHeight="1">
      <c r="A8" s="20">
        <v>3</v>
      </c>
      <c r="B8" s="30" t="str">
        <f>Вопросы!B9</f>
        <v>Гиподинамия - это :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недостаток подвижности</v>
      </c>
    </row>
    <row r="9" spans="1:5" ht="33.75" customHeight="1">
      <c r="A9" s="20">
        <v>4</v>
      </c>
      <c r="B9" s="30" t="str">
        <f>Вопросы!B10</f>
        <v>Причина плоскостопия :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неправильно подобранная обувь</v>
      </c>
    </row>
    <row r="10" spans="1:5" ht="39" customHeight="1">
      <c r="A10" s="20">
        <v>5</v>
      </c>
      <c r="B10" s="30" t="str">
        <f>Вопросы!B11</f>
        <v>Признаки правильной осанки :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спина прямая,живот втянут</v>
      </c>
    </row>
    <row r="11" spans="1:5" ht="26.25" customHeight="1">
      <c r="A11" s="20">
        <v>6</v>
      </c>
      <c r="B11" s="30" t="str">
        <f>Вопросы!B12</f>
        <v>Плоскостопием называют :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уплощение сводов стопы</v>
      </c>
    </row>
    <row r="12" spans="1:5" ht="26.25" customHeight="1">
      <c r="A12" s="20">
        <v>7</v>
      </c>
      <c r="B12" s="30" t="str">
        <f>Вопросы!B13</f>
        <v>Боковые    искривления :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сколиоз</v>
      </c>
    </row>
    <row r="13" spans="1:5" ht="26.25" customHeight="1">
      <c r="A13" s="20">
        <v>8</v>
      </c>
      <c r="B13" s="30" t="str">
        <f>Вопросы!B14</f>
        <v>Значение хорошей осанки: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нормальная работа всех органов</v>
      </c>
    </row>
    <row r="14" spans="1:5" ht="26.25" customHeight="1">
      <c r="A14" s="20">
        <v>9</v>
      </c>
      <c r="B14" s="30" t="str">
        <f>Вопросы!B15</f>
        <v>Для лечения плоскостопия применяют: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стельки-супинаторы</v>
      </c>
    </row>
    <row r="15" spans="1:5" ht="26.25" customHeight="1">
      <c r="A15" s="20">
        <v>10</v>
      </c>
      <c r="B15" s="30" t="str">
        <f>Вопросы!B16</f>
        <v>Остеохондрозом называют :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смещение межпозвоночных дисков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.75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">
      <selection activeCell="C50" sqref="C50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31.125" style="11" customWidth="1"/>
    <col min="4" max="4" width="11.875" style="4" customWidth="1"/>
  </cols>
  <sheetData>
    <row r="1" spans="1:8" ht="15">
      <c r="A1" s="16">
        <v>1</v>
      </c>
      <c r="B1" s="31" t="s">
        <v>26</v>
      </c>
      <c r="C1" s="32"/>
      <c r="D1" s="32"/>
      <c r="E1" s="32"/>
      <c r="F1" s="32"/>
      <c r="G1" s="32"/>
      <c r="H1" s="32"/>
    </row>
    <row r="2" spans="3:4" ht="12.75">
      <c r="C2" s="12" t="s">
        <v>27</v>
      </c>
      <c r="D2" s="5">
        <f>MATCH(1,B2:B5,0)</f>
        <v>3</v>
      </c>
    </row>
    <row r="3" spans="3:4" ht="12.75">
      <c r="C3" s="12" t="s">
        <v>28</v>
      </c>
      <c r="D3" s="4" t="str">
        <f>INDEX(C2:C5,D2)</f>
        <v>в 20-25 лет</v>
      </c>
    </row>
    <row r="4" spans="2:3" ht="12.75">
      <c r="B4" s="15">
        <v>1</v>
      </c>
      <c r="C4" s="12" t="s">
        <v>29</v>
      </c>
    </row>
    <row r="5" ht="12.75">
      <c r="C5" s="12" t="s">
        <v>30</v>
      </c>
    </row>
    <row r="6" spans="1:2" ht="15">
      <c r="A6" s="16">
        <v>2</v>
      </c>
      <c r="B6" s="14" t="s">
        <v>31</v>
      </c>
    </row>
    <row r="7" spans="3:4" ht="12.75">
      <c r="C7" s="33" t="s">
        <v>35</v>
      </c>
      <c r="D7" s="5">
        <f>MATCH(1,B7:B10,0)</f>
        <v>2</v>
      </c>
    </row>
    <row r="8" spans="2:4" ht="12.75">
      <c r="B8" s="15">
        <v>1</v>
      </c>
      <c r="C8" s="33" t="s">
        <v>32</v>
      </c>
      <c r="D8" s="4" t="str">
        <f>INDEX(C7:C10,D7)</f>
        <v>все ответы верны</v>
      </c>
    </row>
    <row r="9" ht="12.75">
      <c r="C9" s="33" t="s">
        <v>34</v>
      </c>
    </row>
    <row r="10" ht="12.75">
      <c r="C10" s="33" t="s">
        <v>33</v>
      </c>
    </row>
    <row r="11" spans="1:2" ht="15">
      <c r="A11" s="16">
        <v>3</v>
      </c>
      <c r="B11" s="14" t="s">
        <v>40</v>
      </c>
    </row>
    <row r="12" spans="3:4" ht="12.75">
      <c r="C12" s="13" t="s">
        <v>36</v>
      </c>
      <c r="D12" s="5">
        <f>MATCH(1,B12:B15,0)</f>
        <v>4</v>
      </c>
    </row>
    <row r="13" spans="3:4" ht="12.75">
      <c r="C13" s="13" t="s">
        <v>37</v>
      </c>
      <c r="D13" s="4" t="str">
        <f>INDEX(C12:C15,D12)</f>
        <v>недостаток подвижности</v>
      </c>
    </row>
    <row r="14" ht="12.75">
      <c r="C14" s="13" t="s">
        <v>38</v>
      </c>
    </row>
    <row r="15" spans="2:3" ht="12.75">
      <c r="B15" s="15">
        <v>1</v>
      </c>
      <c r="C15" s="13" t="s">
        <v>39</v>
      </c>
    </row>
    <row r="16" spans="1:2" ht="15">
      <c r="A16" s="16">
        <v>4</v>
      </c>
      <c r="B16" s="14" t="s">
        <v>41</v>
      </c>
    </row>
    <row r="17" spans="3:4" ht="12.75">
      <c r="C17" s="13" t="s">
        <v>42</v>
      </c>
      <c r="D17" s="5">
        <f>MATCH(1,B17:B20,0)</f>
        <v>2</v>
      </c>
    </row>
    <row r="18" spans="2:4" ht="12.75">
      <c r="B18" s="15">
        <v>1</v>
      </c>
      <c r="C18" s="13" t="s">
        <v>43</v>
      </c>
      <c r="D18" s="4" t="str">
        <f>INDEX(C17:C20,D17)</f>
        <v>неправильно подобранная обувь</v>
      </c>
    </row>
    <row r="19" ht="12.75">
      <c r="C19" s="13" t="s">
        <v>39</v>
      </c>
    </row>
    <row r="20" ht="12.75">
      <c r="C20" s="13" t="s">
        <v>44</v>
      </c>
    </row>
    <row r="21" spans="1:2" ht="15">
      <c r="A21" s="16">
        <v>5</v>
      </c>
      <c r="B21" s="14" t="s">
        <v>45</v>
      </c>
    </row>
    <row r="22" spans="3:4" ht="12.75">
      <c r="C22" s="13" t="s">
        <v>46</v>
      </c>
      <c r="D22" s="5">
        <f>MATCH(1,B22:B25,0)</f>
        <v>3</v>
      </c>
    </row>
    <row r="23" spans="3:4" ht="12.75">
      <c r="C23" s="13" t="s">
        <v>47</v>
      </c>
      <c r="D23" s="4" t="str">
        <f>INDEX(C22:C25,D22)</f>
        <v>спина прямая,живот втянут</v>
      </c>
    </row>
    <row r="24" spans="2:3" ht="12.75">
      <c r="B24" s="15">
        <v>1</v>
      </c>
      <c r="C24" s="13" t="s">
        <v>48</v>
      </c>
    </row>
    <row r="25" ht="12.75">
      <c r="C25" s="13" t="s">
        <v>32</v>
      </c>
    </row>
    <row r="26" spans="1:2" ht="15">
      <c r="A26" s="16">
        <v>6</v>
      </c>
      <c r="B26" s="14" t="s">
        <v>49</v>
      </c>
    </row>
    <row r="27" spans="3:4" ht="12.75">
      <c r="C27" s="13" t="s">
        <v>51</v>
      </c>
      <c r="D27" s="5">
        <f>MATCH(1,B27:B30,0)</f>
        <v>2</v>
      </c>
    </row>
    <row r="28" spans="2:4" ht="12.75">
      <c r="B28" s="15">
        <v>1</v>
      </c>
      <c r="C28" s="13" t="s">
        <v>50</v>
      </c>
      <c r="D28" s="4" t="str">
        <f>INDEX(C27:C30,D27)</f>
        <v>уплощение сводов стопы</v>
      </c>
    </row>
    <row r="29" ht="12.75">
      <c r="C29" s="13" t="s">
        <v>52</v>
      </c>
    </row>
    <row r="30" ht="12.75">
      <c r="C30" s="13" t="s">
        <v>53</v>
      </c>
    </row>
    <row r="31" spans="1:2" ht="15">
      <c r="A31" s="16">
        <v>7</v>
      </c>
      <c r="B31" s="14" t="s">
        <v>54</v>
      </c>
    </row>
    <row r="32" spans="3:4" ht="12.75">
      <c r="C32" s="13" t="s">
        <v>55</v>
      </c>
      <c r="D32" s="5">
        <f>MATCH(1,B32:B35,0)</f>
        <v>3</v>
      </c>
    </row>
    <row r="33" spans="3:4" ht="12.75">
      <c r="C33" s="13" t="s">
        <v>56</v>
      </c>
      <c r="D33" s="4" t="str">
        <f>INDEX(C32:C35,D32)</f>
        <v>сколиоз</v>
      </c>
    </row>
    <row r="34" spans="2:3" ht="12.75">
      <c r="B34" s="15">
        <v>1</v>
      </c>
      <c r="C34" s="13" t="s">
        <v>57</v>
      </c>
    </row>
    <row r="35" ht="12.75">
      <c r="C35" s="13" t="s">
        <v>58</v>
      </c>
    </row>
    <row r="36" spans="1:2" ht="15">
      <c r="A36" s="16">
        <v>8</v>
      </c>
      <c r="B36" s="14" t="s">
        <v>59</v>
      </c>
    </row>
    <row r="37" spans="3:4" ht="12.75">
      <c r="C37" s="13" t="s">
        <v>60</v>
      </c>
      <c r="D37" s="5">
        <f>MATCH(1,B37:B40,0)</f>
        <v>2</v>
      </c>
    </row>
    <row r="38" spans="2:4" ht="12.75">
      <c r="B38" s="15">
        <v>1</v>
      </c>
      <c r="C38" s="13" t="s">
        <v>61</v>
      </c>
      <c r="D38" s="4" t="str">
        <f>INDEX(C37:C40,D37)</f>
        <v>нормальная работа всех органов</v>
      </c>
    </row>
    <row r="39" ht="12.75">
      <c r="C39" s="13" t="s">
        <v>62</v>
      </c>
    </row>
    <row r="40" ht="12.75">
      <c r="C40" s="13" t="s">
        <v>63</v>
      </c>
    </row>
    <row r="41" spans="1:2" ht="15">
      <c r="A41" s="16">
        <v>9</v>
      </c>
      <c r="B41" s="14" t="s">
        <v>64</v>
      </c>
    </row>
    <row r="42" spans="3:4" ht="12.75">
      <c r="C42" s="13" t="s">
        <v>65</v>
      </c>
      <c r="D42" s="5">
        <f>MATCH(1,B42:B45,0)</f>
        <v>4</v>
      </c>
    </row>
    <row r="43" spans="3:4" ht="12.75">
      <c r="C43" s="13" t="s">
        <v>66</v>
      </c>
      <c r="D43" s="4" t="str">
        <f>INDEX(C42:C45,D42)</f>
        <v>стельки-супинаторы</v>
      </c>
    </row>
    <row r="44" ht="12.75">
      <c r="C44" s="13" t="s">
        <v>67</v>
      </c>
    </row>
    <row r="45" spans="2:3" ht="12.75">
      <c r="B45" s="15">
        <v>1</v>
      </c>
      <c r="C45" s="13" t="s">
        <v>73</v>
      </c>
    </row>
    <row r="46" spans="1:2" ht="15">
      <c r="A46" s="16">
        <v>10</v>
      </c>
      <c r="B46" s="14" t="s">
        <v>68</v>
      </c>
    </row>
    <row r="47" spans="3:4" ht="12.75">
      <c r="C47" s="13" t="s">
        <v>69</v>
      </c>
      <c r="D47" s="5">
        <f>MATCH(1,B47:B50,0)</f>
        <v>2</v>
      </c>
    </row>
    <row r="48" spans="2:4" ht="12.75">
      <c r="B48" s="15">
        <v>1</v>
      </c>
      <c r="C48" s="13" t="s">
        <v>70</v>
      </c>
      <c r="D48" s="4" t="str">
        <f>INDEX(C47:C50,D47)</f>
        <v>смещение межпозвоночных дисков</v>
      </c>
    </row>
    <row r="49" ht="12.75">
      <c r="C49" s="13" t="s">
        <v>71</v>
      </c>
    </row>
    <row r="50" ht="12.75">
      <c r="C50" s="13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G15" sqref="G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11</v>
      </c>
      <c r="B1" s="40"/>
      <c r="C1" s="40"/>
      <c r="D1" s="40"/>
      <c r="E1" s="40"/>
      <c r="F1" s="40"/>
      <c r="G1" s="40"/>
    </row>
    <row r="2" spans="1:2" ht="14.25">
      <c r="A2" s="27"/>
      <c r="B2" s="27"/>
    </row>
    <row r="3" spans="1:7" ht="14.25">
      <c r="A3" s="29">
        <v>1</v>
      </c>
      <c r="B3" s="41" t="s">
        <v>12</v>
      </c>
      <c r="C3" s="41"/>
      <c r="D3" s="41"/>
      <c r="E3" s="41"/>
      <c r="F3" s="41"/>
      <c r="G3" s="41"/>
    </row>
    <row r="4" spans="1:7" ht="14.25">
      <c r="A4" s="29">
        <v>2</v>
      </c>
      <c r="B4" s="41" t="s">
        <v>13</v>
      </c>
      <c r="C4" s="41"/>
      <c r="D4" s="41"/>
      <c r="E4" s="41"/>
      <c r="F4" s="41"/>
      <c r="G4" s="41"/>
    </row>
    <row r="5" spans="1:7" ht="14.25">
      <c r="A5" s="29">
        <v>3</v>
      </c>
      <c r="B5" s="41" t="s">
        <v>14</v>
      </c>
      <c r="C5" s="41"/>
      <c r="D5" s="41"/>
      <c r="E5" s="41"/>
      <c r="F5" s="41"/>
      <c r="G5" s="41"/>
    </row>
    <row r="6" spans="1:7" ht="14.25">
      <c r="A6" s="29">
        <v>4</v>
      </c>
      <c r="B6" s="41" t="s">
        <v>15</v>
      </c>
      <c r="C6" s="41"/>
      <c r="D6" s="41"/>
      <c r="E6" s="41"/>
      <c r="F6" s="41"/>
      <c r="G6" s="41"/>
    </row>
    <row r="7" spans="1:7" ht="14.25">
      <c r="A7" s="29">
        <v>5</v>
      </c>
      <c r="B7" s="41" t="s">
        <v>16</v>
      </c>
      <c r="C7" s="41"/>
      <c r="D7" s="41"/>
      <c r="E7" s="41"/>
      <c r="F7" s="41"/>
      <c r="G7" s="41"/>
    </row>
    <row r="8" spans="1:7" ht="14.25">
      <c r="A8" s="29">
        <v>6</v>
      </c>
      <c r="B8" s="41" t="s">
        <v>17</v>
      </c>
      <c r="C8" s="41"/>
      <c r="D8" s="41"/>
      <c r="E8" s="41"/>
      <c r="F8" s="41"/>
      <c r="G8" s="41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9" t="s">
        <v>18</v>
      </c>
      <c r="B10" s="39"/>
      <c r="C10" s="39"/>
      <c r="D10" s="39"/>
      <c r="E10" s="39"/>
      <c r="F10" s="39"/>
      <c r="G10" s="39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8" t="s">
        <v>25</v>
      </c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Плетухина Т.И.</cp:lastModifiedBy>
  <cp:lastPrinted>2003-03-02T22:35:20Z</cp:lastPrinted>
  <dcterms:created xsi:type="dcterms:W3CDTF">2003-02-28T19:49:25Z</dcterms:created>
  <dcterms:modified xsi:type="dcterms:W3CDTF">2004-11-09T09:45:12Z</dcterms:modified>
  <cp:category/>
  <cp:version/>
  <cp:contentType/>
  <cp:contentStatus/>
</cp:coreProperties>
</file>