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555" windowHeight="3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<sst xmlns="http://schemas.openxmlformats.org/spreadsheetml/2006/main" count="155" uniqueCount="129">
  <si>
    <t>2. Те, кто критикуют происходящее в стране, не могут счи­таться настоящими патриотами.</t>
  </si>
  <si>
    <t>3. Бродячих собак надо уничтожать, потому что они могут быть опасны.</t>
  </si>
  <si>
    <t>4. Любые ссоры можно уладить, не прибегая к дракам.</t>
  </si>
  <si>
    <t>5. Я способен с радостью выполнять разную работу.</t>
  </si>
  <si>
    <t>6. То, что взрослые называют культурными ценностями про­шлого, на самом деле часто оказывается старой рухлядью.</t>
  </si>
  <si>
    <t>7. Даже если мне что-то непонятно на уроке, я не стану за­давать уточняющие вопросы учителю - ведь это не так уж и важно.</t>
  </si>
  <si>
    <t>8. Человек, совершивший преступление, в будущем никогда не сможет стать хорошим.</t>
  </si>
  <si>
    <t>9. Глупо рисковать ради другого человека. .</t>
  </si>
  <si>
    <t>10. Даже самые странные люди с самыми необычными ув­лечениями должны иметь право защищать себя и свои взгляды.</t>
  </si>
  <si>
    <t>11. Спортивные занятия - необходимость для здоровья каж­дого человека.</t>
  </si>
  <si>
    <t>12. Большинство моих сверстников предпочитает общаться с красивыми людьми.</t>
  </si>
  <si>
    <t>13. Свои проблемы я стремлюсь решать самостоятельно, собственными силами.</t>
  </si>
  <si>
    <t>14. Когда я стану взрослым, то смогу прожить счастливо и, не создавая собственной семьи.</t>
  </si>
  <si>
    <t>15. Мне повезло, что я живу именно в России.</t>
  </si>
  <si>
    <t>16. За новогодней елкой лучше сходить в лес, потому что там можно выбрать самую пушистую.</t>
  </si>
  <si>
    <t>17. Люди, выступающие против войны, наверное, просто трусы.</t>
  </si>
  <si>
    <t>18. Физическим трудом занимаются одни неудачники.</t>
  </si>
  <si>
    <t>19. Внешний вид - показатель уважения не только к себе, но и к окружающим.</t>
  </si>
  <si>
    <t>20. Я люблю узнавать значения незнакомых мне слов.</t>
  </si>
  <si>
    <t>21. Наша страна станет лучше, если мы избавимся от всех психически больных людей.</t>
  </si>
  <si>
    <t>24. Я думаю, что курение и алкоголь помогают людям рас­слабиться, снять напряжение после трудной работы.</t>
  </si>
  <si>
    <t>25. Я часто недоволен тем, как я живу.</t>
  </si>
  <si>
    <t>26. Я не боюсь сделать ошибку, когда выбираю что-то в сво­ей жизни.</t>
  </si>
  <si>
    <t>27. Хорошо, когда у человека нет семьи и детей - так он чувствует себя более свободным.</t>
  </si>
  <si>
    <t>28. Когда вырасту, я буду стараться защищать свою Родину от врагов.</t>
  </si>
  <si>
    <t>29. Держать животных в передвижных зверинцах - бесчеловечно.</t>
  </si>
  <si>
    <t>30. Фильмы-боевики со стрельбой и кровью помогают детям стать смелыми и мужественными.</t>
  </si>
  <si>
    <t>31. Работа дворника не менее важна, чем любая другая ра­бота.</t>
  </si>
  <si>
    <t>32. Нецензурные выражения в общении - признак бескультурья.</t>
  </si>
  <si>
    <t>33. Учеба - занятие для заумных «ботаников».</t>
  </si>
  <si>
    <t>34. Если ради справедливости надо убить человека - это нормально.</t>
  </si>
  <si>
    <t>35. Мне нравится дарить подарки своим друзьям, родствен­никам, знакомым.</t>
  </si>
  <si>
    <t>36. Большинство преступлений в нашем городе совершают люди, приехавшие к нам из других мест.</t>
  </si>
  <si>
    <t>37. Я считаю, что от одной дозы наркотиков нельзя стать наркоманом.</t>
  </si>
  <si>
    <t>38. Я очень сильно переживаю любые свои неудачи, даже самые маленькие.</t>
  </si>
  <si>
    <t>39. Я готов спорить с учителем, если считаю, что он не прав.</t>
  </si>
  <si>
    <t>40. Я горжусь своей фамилией.</t>
  </si>
  <si>
    <t>41. День Победы (9 Мая) - праздник не для всех, а только для ветеранов и пожилых людей.</t>
  </si>
  <si>
    <t>42. Торговля животными, занесенными в Красную книгу, ­неплохой способ заработать деньги.</t>
  </si>
  <si>
    <t>43. К военнопленным можно относиться жестоко, ведь они наши враги.</t>
  </si>
  <si>
    <r>
      <t xml:space="preserve">44. Я </t>
    </r>
    <r>
      <rPr>
        <i/>
        <sz val="12"/>
        <rFont val="Times New Roman"/>
        <family val="1"/>
      </rPr>
      <t xml:space="preserve">хотел </t>
    </r>
    <r>
      <rPr>
        <sz val="12"/>
        <rFont val="Times New Roman"/>
        <family val="1"/>
      </rPr>
      <t>бы подрабатывать в свободное время, если это не будет мешать учебе.</t>
    </r>
  </si>
  <si>
    <t>45. Если ребенок резко перебивает разговор взрослых, в этом нет ничего страшного - ребенок тоже имеет право высказаться.</t>
  </si>
  <si>
    <t>46. Человек не может всего знать, поэтому я не беспокоюсь по поводу того, что не знаю многих важных вещей.</t>
  </si>
  <si>
    <t>47. Лучше отпустить на свободу 10 преступников, чем каз­нить одного невиновного человека.</t>
  </si>
  <si>
    <t>48. Люди, которые просят милостыню, скорее всего, ленивы и лживы.</t>
  </si>
  <si>
    <t>49. Судейство в отношении «наших» на международных соревно­ваниях часто несправедливо, потому что россиян никто не любит.</t>
  </si>
  <si>
    <t>50. Все известные, прославленные люди стараются поддер­живать хорошую физическую форму.</t>
  </si>
  <si>
    <t>51. Мне тяжело знакомиться с новыми людьми, я часто при этом стесняюсь и смущаюсь.</t>
  </si>
  <si>
    <t>52. Я хочу знать, зачем и ради чего я живу.</t>
  </si>
  <si>
    <t>53. Рассматривать старые семейные фотографии – занятие для чудаков.</t>
  </si>
  <si>
    <t>54. Мне не нравится, когда исполняется наш гимн - это скуч­но и приходится все время вставать.</t>
  </si>
  <si>
    <t>55. Убирать чужой мусор на туристических стоянках – глупое занятие.</t>
  </si>
  <si>
    <t>56. Уступить в споре - значит показать свою слабость.</t>
  </si>
  <si>
    <t>59. Мне нравится копаться в энциклопедиях, журналах, сло­варях: там можно найти много интересного.</t>
  </si>
  <si>
    <t>60. Я плохо себя чувствую, когда окружающие меня люди чем-то расстроены.</t>
  </si>
  <si>
    <t>61. Я помогу другому человеку, даже если очень занят.</t>
  </si>
  <si>
    <t>62. Несправедливо ставить людей с темным цветом кожи ру­ководителями над белыми людьми.</t>
  </si>
  <si>
    <t>63. Я больше люблю подвижные игры, занятие спортом или рыбалкой, чем сидение у компьютера или телевизора.</t>
  </si>
  <si>
    <t>64. Я неловко себя чувствую в незнакомой компании.</t>
  </si>
  <si>
    <t>65. Мои поступки чаще зависят не от меня самого, а от дру­гих людей.</t>
  </si>
  <si>
    <t>66. Человеку не обязательно что-то знать о своих предках или родственниках.</t>
  </si>
  <si>
    <t>67. Бывает, что я испытываю сильное волнение, чувство гор­дости, когда слышу песни о своей Родине.</t>
  </si>
  <si>
    <t>68. Нет ничего страшного, если после мытья рук ты не зак­рыл за собой кран в школьной столовой, ведь в нашей стране самые большие запасы воды в мире.</t>
  </si>
  <si>
    <t>69. Сильную военную державу, в том числе и Россию, другие страны должны уважать и бояться.</t>
  </si>
  <si>
    <t>70. Субботник по очистке территории дома или школы - бесполезное занятие.</t>
  </si>
  <si>
    <t>71. Если взрослый человек ругается матом, в этом нет ничего плохого - ведь он уже взрослый.</t>
  </si>
  <si>
    <t>72. Я думаю, что и без получения хороших знаний смогу в будущем устроиться на неплохую работу.</t>
  </si>
  <si>
    <t>7З. Пыток и издевательств не заслуживают даже отъявлен­ные преступники, ведь они тоже люди.</t>
  </si>
  <si>
    <t>74. Я готов помочь пожилому человеку только за вознаграж­дение.</t>
  </si>
  <si>
    <t>75. Надо запретить въезд в нашу страну беженцам из Азии и Африки, так как их приток увеличивает уровень преступности.</t>
  </si>
  <si>
    <t>76. Я думаю, что здоровье сегодня не самое главное для человека.</t>
  </si>
  <si>
    <t>77. Я не грущу и не тоскую, когда остаюсь в одиночестве.</t>
  </si>
  <si>
    <t>78. Я чаще всего соглашаюсь с мнением большинства.</t>
  </si>
  <si>
    <t>79. Меня огорчает то, что я не делаю для своих родителей всего, что мог бы.</t>
  </si>
  <si>
    <t>80. Я хотел бы съездить в другие страны, но жить я хочу в своей стране.</t>
  </si>
  <si>
    <t>81. Я считаю, что нужно обязательно подкармливать бездом­ных животных и зимующих птиц.</t>
  </si>
  <si>
    <t>82. Мне кажется, что у нашей страны слишком много оружия и это плохо - его количество можно было бы уменьшить.</t>
  </si>
  <si>
    <t>8З. Если нужно, то я могу делать даже ту работу, которая мне не нравится.</t>
  </si>
  <si>
    <t>84. Я могу оскорбить человека, если он мне чем-то не нра­вится.</t>
  </si>
  <si>
    <t>85. Телевизор необходим для развлечения и отдыха, а не для того, чтобы узнавать из него что-то новое - на это есть школа.</t>
  </si>
  <si>
    <t>86. Всех бомжей и попрошаек необходимо вылавливать и силой принуждать к работе.</t>
  </si>
  <si>
    <t>87. Человек никогда и ничего не будет делать, если ему это не выгодно.</t>
  </si>
  <si>
    <t>88. Люди другой расы или национальности могут быть нор­мальными людьми, но в друзья я предпочел бы их не брать.</t>
  </si>
  <si>
    <t>89. Вкус продуктов питания важнее, чем их полезность.</t>
  </si>
  <si>
    <t xml:space="preserve">90. Мне кажется, что во мне больше плохого, чем хорошего. </t>
  </si>
  <si>
    <t>91. Когда я поступаю плохо, меня мучает совесть.</t>
  </si>
  <si>
    <t>семья</t>
  </si>
  <si>
    <t xml:space="preserve">22. Мне жаль беспомощных людей и хочется им помочь. </t>
  </si>
  <si>
    <t>23. Есть такие народы, которые не заслужили, чтобы к ним хорошо относились.</t>
  </si>
  <si>
    <t>57. Хорошая учеба - это тоже важный и серьезный труд. .</t>
  </si>
  <si>
    <t>58. На стенах подъезда можно рисовать и писать все, что вздумается</t>
  </si>
  <si>
    <t>отечество</t>
  </si>
  <si>
    <t>земля</t>
  </si>
  <si>
    <t>мир</t>
  </si>
  <si>
    <t>труд</t>
  </si>
  <si>
    <t>культура</t>
  </si>
  <si>
    <t>знания</t>
  </si>
  <si>
    <t>человек</t>
  </si>
  <si>
    <t>другой человек</t>
  </si>
  <si>
    <t>иной человек</t>
  </si>
  <si>
    <t>телесное я</t>
  </si>
  <si>
    <t>внутренний мир</t>
  </si>
  <si>
    <t>духовный я</t>
  </si>
  <si>
    <t>уно</t>
  </si>
  <si>
    <t>сно</t>
  </si>
  <si>
    <t>спо</t>
  </si>
  <si>
    <t>упо</t>
  </si>
  <si>
    <t xml:space="preserve">итого по классу </t>
  </si>
  <si>
    <t>уч 1</t>
  </si>
  <si>
    <t>уч 2</t>
  </si>
  <si>
    <t>уч 3</t>
  </si>
  <si>
    <t>уч 4</t>
  </si>
  <si>
    <t>уч 5</t>
  </si>
  <si>
    <t>уч 6</t>
  </si>
  <si>
    <t>уч 7</t>
  </si>
  <si>
    <t>уч 8</t>
  </si>
  <si>
    <t>уч 9</t>
  </si>
  <si>
    <t>уч 10</t>
  </si>
  <si>
    <t>уч 11</t>
  </si>
  <si>
    <t>уч 12</t>
  </si>
  <si>
    <t>уч 13</t>
  </si>
  <si>
    <t>уч 14</t>
  </si>
  <si>
    <t>уч 15</t>
  </si>
  <si>
    <t>уч 16</t>
  </si>
  <si>
    <t>уч 17</t>
  </si>
  <si>
    <t>уч 18</t>
  </si>
  <si>
    <t>уч 19</t>
  </si>
  <si>
    <t>уч 20</t>
  </si>
  <si>
    <t>1. Мне нравится, когда вся наша семья идет в гости, отмечает какой-нибудь праздник или просто собирается за общим сто­лом.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</si>
</sst>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1" xfId="0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4" fillId="1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1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3"/>
  <sheetViews>
    <sheetView tabSelected="1" workbookViewId="0" topLeftCell="B93">
      <selection activeCell="O103" sqref="O103"/>
    </sheetView>
  </sheetViews>
  <sheetFormatPr defaultColWidth="9.00390625" defaultRowHeight="12.75"/>
  <cols>
    <col min="1" max="1" width="82.00390625" style="0" customWidth="1"/>
    <col min="2" max="21" width="5.625" style="0" customWidth="1"/>
    <col min="22" max="22" width="15.375" style="0" customWidth="1"/>
  </cols>
  <sheetData>
    <row r="1" spans="1:21" ht="32.25" thickBot="1">
      <c r="A1" s="24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32.25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6.5" thickBo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thickBo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6.5" thickBot="1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32.25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2.25" thickBot="1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2.25" thickBot="1">
      <c r="A8" s="25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6.5" thickBo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32.25" thickBot="1">
      <c r="A10" s="25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6.5" thickBot="1">
      <c r="A11" s="25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2.5" customHeight="1" thickBot="1">
      <c r="A12" s="25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6.5" thickBot="1">
      <c r="A13" s="25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32.25" thickBot="1">
      <c r="A14" s="25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6.5" thickBot="1">
      <c r="A15" s="25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32.25" thickBot="1">
      <c r="A16" s="25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6.5" thickBot="1">
      <c r="A17" s="25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6.5" thickBot="1">
      <c r="A18" s="25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6.5" thickBot="1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6.5" thickBot="1">
      <c r="A20" s="25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32.25" thickBot="1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6.5" thickBot="1">
      <c r="A22" s="25" t="s">
        <v>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6.5" thickBot="1">
      <c r="A23" s="25" t="s">
        <v>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32.25" thickBot="1">
      <c r="A24" s="25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 thickBot="1">
      <c r="A25" s="25" t="s">
        <v>21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6.5" thickBot="1">
      <c r="A26" s="25" t="s">
        <v>22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32.25" thickBot="1">
      <c r="A27" s="25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6.5" thickBot="1">
      <c r="A28" s="25" t="s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6.5" thickBot="1">
      <c r="A29" s="25" t="s">
        <v>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32.25" thickBot="1">
      <c r="A30" s="25" t="s">
        <v>26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6.5" thickBot="1">
      <c r="A31" s="25" t="s">
        <v>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6.5" thickBot="1">
      <c r="A32" s="25" t="s">
        <v>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6.5" thickBot="1">
      <c r="A33" s="25" t="s">
        <v>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6.5" thickBot="1">
      <c r="A34" s="25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6.5" thickBot="1">
      <c r="A35" s="25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32.25" thickBot="1">
      <c r="A36" s="25" t="s">
        <v>32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6.5" thickBot="1">
      <c r="A37" s="25" t="s">
        <v>33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6.5" thickBot="1">
      <c r="A38" s="25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6.5" thickBot="1">
      <c r="A39" s="25" t="s">
        <v>35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6.5" thickBot="1">
      <c r="A40" s="25" t="s">
        <v>36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32.25" thickBot="1">
      <c r="A41" s="25" t="s">
        <v>37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32.25" thickBot="1">
      <c r="A42" s="25" t="s">
        <v>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6.5" thickBot="1">
      <c r="A43" s="25" t="s">
        <v>39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32.25" thickBot="1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32.25" thickBot="1">
      <c r="A45" s="25" t="s">
        <v>41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32.25" thickBot="1">
      <c r="A46" s="25" t="s">
        <v>42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32.25" thickBot="1">
      <c r="A47" s="25" t="s">
        <v>43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6.5" thickBot="1">
      <c r="A48" s="25" t="s">
        <v>44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32.25" thickBot="1">
      <c r="A49" s="25" t="s">
        <v>45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32.25" thickBot="1">
      <c r="A50" s="25" t="s">
        <v>46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32.25" thickBot="1">
      <c r="A51" s="25" t="s">
        <v>47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6.5" thickBot="1">
      <c r="A52" s="25" t="s">
        <v>48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6.5" thickBot="1">
      <c r="A53" s="25" t="s">
        <v>49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32.25" thickBot="1">
      <c r="A54" s="25" t="s">
        <v>50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6.5" thickBot="1">
      <c r="A55" s="25" t="s">
        <v>51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6.5" thickBot="1">
      <c r="A56" s="25" t="s">
        <v>52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6.5" thickBot="1">
      <c r="A57" s="25" t="s">
        <v>89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6.5" thickBot="1">
      <c r="A58" s="25" t="s">
        <v>90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32.25" thickBot="1">
      <c r="A59" s="25" t="s">
        <v>53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6.5" thickBot="1">
      <c r="A60" s="25" t="s">
        <v>54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6.5" thickBot="1">
      <c r="A61" s="25" t="s">
        <v>55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32.25" thickBot="1">
      <c r="A62" s="25" t="s">
        <v>56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32.25" thickBot="1">
      <c r="A63" s="25" t="s">
        <v>57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6.5" thickBot="1">
      <c r="A64" s="25" t="s">
        <v>58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6.5" thickBot="1">
      <c r="A65" s="25" t="s">
        <v>59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6.5" thickBot="1">
      <c r="A66" s="25" t="s">
        <v>60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32.25" thickBot="1">
      <c r="A67" s="25" t="s">
        <v>61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32.25" thickBot="1">
      <c r="A68" s="25" t="s">
        <v>62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32.25" thickBot="1">
      <c r="A69" s="25" t="s">
        <v>63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6.5" thickBot="1">
      <c r="A70" s="25" t="s">
        <v>64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32.25" thickBot="1">
      <c r="A71" s="25" t="s">
        <v>65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32.25" thickBot="1">
      <c r="A72" s="25" t="s">
        <v>66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32.25" thickBot="1">
      <c r="A73" s="25" t="s">
        <v>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6.5" thickBot="1">
      <c r="A74" s="25" t="s">
        <v>68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32.25" thickBot="1">
      <c r="A75" s="25" t="s">
        <v>69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6.5" thickBot="1">
      <c r="A76" s="25" t="s">
        <v>70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6.5" thickBot="1">
      <c r="A77" s="25" t="s">
        <v>71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6.5" thickBot="1">
      <c r="A78" s="25" t="s">
        <v>72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6.5" thickBot="1">
      <c r="A79" s="25" t="s">
        <v>73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6.5" thickBot="1">
      <c r="A80" s="25" t="s">
        <v>74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32.25" thickBot="1">
      <c r="A81" s="25" t="s">
        <v>75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32.25" thickBot="1">
      <c r="A82" s="25" t="s">
        <v>76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6.5" thickBot="1">
      <c r="A83" s="25" t="s">
        <v>77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6.5" thickBot="1">
      <c r="A84" s="25" t="s">
        <v>78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32.25" thickBot="1">
      <c r="A85" s="25" t="s">
        <v>79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32.25" thickBot="1">
      <c r="A86" s="25" t="s">
        <v>80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6.5" thickBot="1">
      <c r="A87" s="25" t="s">
        <v>81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32.25" thickBot="1">
      <c r="A88" s="25" t="s">
        <v>82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6.5" thickBot="1">
      <c r="A89" s="25" t="s">
        <v>83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6.5" thickBot="1">
      <c r="A90" s="25" t="s">
        <v>84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6.5" thickBot="1">
      <c r="A91" s="25" t="s">
        <v>85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30" ht="15.75">
      <c r="A92" s="1"/>
      <c r="V92" s="28"/>
      <c r="W92" s="28"/>
      <c r="X92" s="28"/>
      <c r="Y92" s="28"/>
      <c r="Z92" s="28"/>
      <c r="AA92" s="28"/>
      <c r="AB92" s="28"/>
      <c r="AC92" s="28"/>
      <c r="AD92" s="28"/>
    </row>
    <row r="93" spans="22:30" ht="12.75">
      <c r="V93" s="28"/>
      <c r="W93" s="28"/>
      <c r="X93" s="28"/>
      <c r="Y93" s="28"/>
      <c r="Z93" s="28"/>
      <c r="AA93" s="28"/>
      <c r="AB93" s="28"/>
      <c r="AC93" s="28"/>
      <c r="AD93" s="28"/>
    </row>
    <row r="94" spans="22:30" ht="12.75">
      <c r="V94" s="28"/>
      <c r="W94" s="28"/>
      <c r="X94" s="28"/>
      <c r="Y94" s="28"/>
      <c r="Z94" s="28"/>
      <c r="AA94" s="28"/>
      <c r="AB94" s="28"/>
      <c r="AC94" s="28"/>
      <c r="AD94" s="28"/>
    </row>
    <row r="95" spans="1:148" s="3" customFormat="1" ht="12.75">
      <c r="A95" s="3" t="s">
        <v>86</v>
      </c>
      <c r="B95" s="3">
        <f>B1-B4-B27+B40-B53-B66+B79</f>
        <v>0</v>
      </c>
      <c r="C95" s="3">
        <f aca="true" t="shared" si="0" ref="C95:U95">C1-C4-C27+C40-C53-C66+C79</f>
        <v>0</v>
      </c>
      <c r="D95" s="3">
        <f t="shared" si="0"/>
        <v>0</v>
      </c>
      <c r="E95" s="3">
        <f t="shared" si="0"/>
        <v>0</v>
      </c>
      <c r="F95" s="3">
        <f t="shared" si="0"/>
        <v>0</v>
      </c>
      <c r="G95" s="3">
        <f t="shared" si="0"/>
        <v>0</v>
      </c>
      <c r="H95" s="3">
        <f t="shared" si="0"/>
        <v>0</v>
      </c>
      <c r="I95" s="3">
        <f t="shared" si="0"/>
        <v>0</v>
      </c>
      <c r="J95" s="3">
        <f t="shared" si="0"/>
        <v>0</v>
      </c>
      <c r="K95" s="3">
        <f t="shared" si="0"/>
        <v>0</v>
      </c>
      <c r="L95" s="3">
        <f t="shared" si="0"/>
        <v>0</v>
      </c>
      <c r="M95" s="3">
        <f t="shared" si="0"/>
        <v>0</v>
      </c>
      <c r="N95" s="3">
        <f t="shared" si="0"/>
        <v>0</v>
      </c>
      <c r="O95" s="3">
        <f t="shared" si="0"/>
        <v>0</v>
      </c>
      <c r="P95" s="3">
        <f t="shared" si="0"/>
        <v>0</v>
      </c>
      <c r="Q95" s="3">
        <f t="shared" si="0"/>
        <v>0</v>
      </c>
      <c r="R95" s="3">
        <f t="shared" si="0"/>
        <v>0</v>
      </c>
      <c r="S95" s="3">
        <f t="shared" si="0"/>
        <v>0</v>
      </c>
      <c r="T95" s="3">
        <f t="shared" si="0"/>
        <v>0</v>
      </c>
      <c r="U95" s="14">
        <f t="shared" si="0"/>
        <v>0</v>
      </c>
      <c r="V95" s="29"/>
      <c r="W95" s="29"/>
      <c r="X95" s="29"/>
      <c r="Y95" s="29"/>
      <c r="Z95" s="29"/>
      <c r="AA95" s="29"/>
      <c r="AB95" s="29"/>
      <c r="AC95" s="29"/>
      <c r="AD95" s="29"/>
      <c r="AE95" s="27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</row>
    <row r="96" spans="1:148" s="4" customFormat="1" ht="12.75">
      <c r="A96" s="4" t="s">
        <v>91</v>
      </c>
      <c r="B96" s="17">
        <f>-B2+B15+B28-B41-B54+B67+B80</f>
        <v>0</v>
      </c>
      <c r="C96" s="17">
        <f aca="true" t="shared" si="1" ref="C96:U96">-C2+C15+C28-C41-C54+C67+C80</f>
        <v>0</v>
      </c>
      <c r="D96" s="17">
        <f t="shared" si="1"/>
        <v>0</v>
      </c>
      <c r="E96" s="17">
        <f t="shared" si="1"/>
        <v>0</v>
      </c>
      <c r="F96" s="17">
        <f t="shared" si="1"/>
        <v>0</v>
      </c>
      <c r="G96" s="17">
        <f t="shared" si="1"/>
        <v>0</v>
      </c>
      <c r="H96" s="17">
        <f t="shared" si="1"/>
        <v>0</v>
      </c>
      <c r="I96" s="17">
        <f t="shared" si="1"/>
        <v>0</v>
      </c>
      <c r="J96" s="17">
        <f t="shared" si="1"/>
        <v>0</v>
      </c>
      <c r="K96" s="17">
        <f t="shared" si="1"/>
        <v>0</v>
      </c>
      <c r="L96" s="17">
        <f t="shared" si="1"/>
        <v>0</v>
      </c>
      <c r="M96" s="17">
        <f t="shared" si="1"/>
        <v>0</v>
      </c>
      <c r="N96" s="17">
        <f t="shared" si="1"/>
        <v>0</v>
      </c>
      <c r="O96" s="17">
        <f t="shared" si="1"/>
        <v>0</v>
      </c>
      <c r="P96" s="17">
        <f t="shared" si="1"/>
        <v>0</v>
      </c>
      <c r="Q96" s="17">
        <f t="shared" si="1"/>
        <v>0</v>
      </c>
      <c r="R96" s="17">
        <f t="shared" si="1"/>
        <v>0</v>
      </c>
      <c r="S96" s="17">
        <f t="shared" si="1"/>
        <v>0</v>
      </c>
      <c r="T96" s="17">
        <f t="shared" si="1"/>
        <v>0</v>
      </c>
      <c r="U96" s="17">
        <f t="shared" si="1"/>
        <v>0</v>
      </c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</row>
    <row r="97" spans="1:148" s="5" customFormat="1" ht="12.75">
      <c r="A97" s="5" t="s">
        <v>92</v>
      </c>
      <c r="B97" s="18">
        <f>-B3-B16+B29-B42-B55-B68+B81</f>
        <v>0</v>
      </c>
      <c r="C97" s="18">
        <f aca="true" t="shared" si="2" ref="C97:U97">-C3-C16+C29-C42-C55-C68+C81</f>
        <v>0</v>
      </c>
      <c r="D97" s="18">
        <f t="shared" si="2"/>
        <v>0</v>
      </c>
      <c r="E97" s="18">
        <f t="shared" si="2"/>
        <v>0</v>
      </c>
      <c r="F97" s="18">
        <f t="shared" si="2"/>
        <v>0</v>
      </c>
      <c r="G97" s="18">
        <f t="shared" si="2"/>
        <v>0</v>
      </c>
      <c r="H97" s="18">
        <f t="shared" si="2"/>
        <v>0</v>
      </c>
      <c r="I97" s="18">
        <f t="shared" si="2"/>
        <v>0</v>
      </c>
      <c r="J97" s="18">
        <f t="shared" si="2"/>
        <v>0</v>
      </c>
      <c r="K97" s="18">
        <f t="shared" si="2"/>
        <v>0</v>
      </c>
      <c r="L97" s="18">
        <f t="shared" si="2"/>
        <v>0</v>
      </c>
      <c r="M97" s="18">
        <f t="shared" si="2"/>
        <v>0</v>
      </c>
      <c r="N97" s="18">
        <f t="shared" si="2"/>
        <v>0</v>
      </c>
      <c r="O97" s="18">
        <f t="shared" si="2"/>
        <v>0</v>
      </c>
      <c r="P97" s="18">
        <f t="shared" si="2"/>
        <v>0</v>
      </c>
      <c r="Q97" s="18">
        <f t="shared" si="2"/>
        <v>0</v>
      </c>
      <c r="R97" s="18">
        <f t="shared" si="2"/>
        <v>0</v>
      </c>
      <c r="S97" s="18">
        <f t="shared" si="2"/>
        <v>0</v>
      </c>
      <c r="T97" s="18">
        <f t="shared" si="2"/>
        <v>0</v>
      </c>
      <c r="U97" s="18">
        <f t="shared" si="2"/>
        <v>0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</row>
    <row r="98" spans="1:148" s="6" customFormat="1" ht="12.75">
      <c r="A98" s="6" t="s">
        <v>93</v>
      </c>
      <c r="B98" s="19">
        <f>B4-B17-B30-B43-B56-B69+B82</f>
        <v>0</v>
      </c>
      <c r="C98" s="19">
        <f aca="true" t="shared" si="3" ref="C98:U98">C4-C17-C30-C43-C56-C69+C82</f>
        <v>0</v>
      </c>
      <c r="D98" s="19">
        <f t="shared" si="3"/>
        <v>0</v>
      </c>
      <c r="E98" s="19">
        <f t="shared" si="3"/>
        <v>0</v>
      </c>
      <c r="F98" s="19">
        <f t="shared" si="3"/>
        <v>0</v>
      </c>
      <c r="G98" s="19">
        <f t="shared" si="3"/>
        <v>0</v>
      </c>
      <c r="H98" s="19">
        <f t="shared" si="3"/>
        <v>0</v>
      </c>
      <c r="I98" s="19">
        <f t="shared" si="3"/>
        <v>0</v>
      </c>
      <c r="J98" s="19">
        <f t="shared" si="3"/>
        <v>0</v>
      </c>
      <c r="K98" s="19">
        <f t="shared" si="3"/>
        <v>0</v>
      </c>
      <c r="L98" s="19">
        <f t="shared" si="3"/>
        <v>0</v>
      </c>
      <c r="M98" s="19">
        <f t="shared" si="3"/>
        <v>0</v>
      </c>
      <c r="N98" s="19">
        <f t="shared" si="3"/>
        <v>0</v>
      </c>
      <c r="O98" s="19">
        <f t="shared" si="3"/>
        <v>0</v>
      </c>
      <c r="P98" s="19">
        <f t="shared" si="3"/>
        <v>0</v>
      </c>
      <c r="Q98" s="19">
        <f t="shared" si="3"/>
        <v>0</v>
      </c>
      <c r="R98" s="19">
        <f t="shared" si="3"/>
        <v>0</v>
      </c>
      <c r="S98" s="19">
        <f t="shared" si="3"/>
        <v>0</v>
      </c>
      <c r="T98" s="19">
        <f t="shared" si="3"/>
        <v>0</v>
      </c>
      <c r="U98" s="19">
        <f t="shared" si="3"/>
        <v>0</v>
      </c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</row>
    <row r="99" spans="1:148" s="2" customFormat="1" ht="12.75">
      <c r="A99" s="2" t="s">
        <v>94</v>
      </c>
      <c r="B99" s="3">
        <f>B5-B18+B31+B44+B57-B70+B83</f>
        <v>0</v>
      </c>
      <c r="C99" s="3">
        <f aca="true" t="shared" si="4" ref="C99:U99">C5-C18+C31+C44+C57-C70+C83</f>
        <v>0</v>
      </c>
      <c r="D99" s="3">
        <f t="shared" si="4"/>
        <v>0</v>
      </c>
      <c r="E99" s="3">
        <f t="shared" si="4"/>
        <v>0</v>
      </c>
      <c r="F99" s="3">
        <f t="shared" si="4"/>
        <v>0</v>
      </c>
      <c r="G99" s="3">
        <f t="shared" si="4"/>
        <v>0</v>
      </c>
      <c r="H99" s="3">
        <f t="shared" si="4"/>
        <v>0</v>
      </c>
      <c r="I99" s="3">
        <f t="shared" si="4"/>
        <v>0</v>
      </c>
      <c r="J99" s="3">
        <f t="shared" si="4"/>
        <v>0</v>
      </c>
      <c r="K99" s="3">
        <f t="shared" si="4"/>
        <v>0</v>
      </c>
      <c r="L99" s="3">
        <f t="shared" si="4"/>
        <v>0</v>
      </c>
      <c r="M99" s="3">
        <f t="shared" si="4"/>
        <v>0</v>
      </c>
      <c r="N99" s="3">
        <f t="shared" si="4"/>
        <v>0</v>
      </c>
      <c r="O99" s="3">
        <f t="shared" si="4"/>
        <v>0</v>
      </c>
      <c r="P99" s="3">
        <f t="shared" si="4"/>
        <v>0</v>
      </c>
      <c r="Q99" s="3">
        <f t="shared" si="4"/>
        <v>0</v>
      </c>
      <c r="R99" s="3">
        <f t="shared" si="4"/>
        <v>0</v>
      </c>
      <c r="S99" s="3">
        <f t="shared" si="4"/>
        <v>0</v>
      </c>
      <c r="T99" s="3">
        <f t="shared" si="4"/>
        <v>0</v>
      </c>
      <c r="U99" s="3">
        <f t="shared" si="4"/>
        <v>0</v>
      </c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</row>
    <row r="100" spans="1:148" s="5" customFormat="1" ht="12.75">
      <c r="A100" s="5" t="s">
        <v>95</v>
      </c>
      <c r="B100" s="18">
        <f>-B6+B19+B32-B45-B58-B71-B84</f>
        <v>0</v>
      </c>
      <c r="C100" s="18">
        <f aca="true" t="shared" si="5" ref="C100:U100">-C6+C19+C32-C45-C58-C71-C84</f>
        <v>0</v>
      </c>
      <c r="D100" s="18">
        <f t="shared" si="5"/>
        <v>0</v>
      </c>
      <c r="E100" s="18">
        <f t="shared" si="5"/>
        <v>0</v>
      </c>
      <c r="F100" s="18">
        <f t="shared" si="5"/>
        <v>0</v>
      </c>
      <c r="G100" s="18">
        <f t="shared" si="5"/>
        <v>0</v>
      </c>
      <c r="H100" s="18">
        <f t="shared" si="5"/>
        <v>0</v>
      </c>
      <c r="I100" s="18">
        <f t="shared" si="5"/>
        <v>0</v>
      </c>
      <c r="J100" s="18">
        <f t="shared" si="5"/>
        <v>0</v>
      </c>
      <c r="K100" s="18">
        <f t="shared" si="5"/>
        <v>0</v>
      </c>
      <c r="L100" s="18">
        <f t="shared" si="5"/>
        <v>0</v>
      </c>
      <c r="M100" s="18">
        <f t="shared" si="5"/>
        <v>0</v>
      </c>
      <c r="N100" s="18">
        <f t="shared" si="5"/>
        <v>0</v>
      </c>
      <c r="O100" s="18">
        <f t="shared" si="5"/>
        <v>0</v>
      </c>
      <c r="P100" s="18">
        <f t="shared" si="5"/>
        <v>0</v>
      </c>
      <c r="Q100" s="18">
        <f t="shared" si="5"/>
        <v>0</v>
      </c>
      <c r="R100" s="18">
        <f t="shared" si="5"/>
        <v>0</v>
      </c>
      <c r="S100" s="18">
        <f t="shared" si="5"/>
        <v>0</v>
      </c>
      <c r="T100" s="18">
        <f t="shared" si="5"/>
        <v>0</v>
      </c>
      <c r="U100" s="18">
        <f t="shared" si="5"/>
        <v>0</v>
      </c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</row>
    <row r="101" spans="1:148" s="7" customFormat="1" ht="12.75">
      <c r="A101" s="7" t="s">
        <v>96</v>
      </c>
      <c r="B101" s="20">
        <f>-B7+B20-B33-B46+B59-B72-B85</f>
        <v>0</v>
      </c>
      <c r="C101" s="20">
        <f aca="true" t="shared" si="6" ref="C101:U101">-C7+C20-C33-C46+C59-C72-C85</f>
        <v>0</v>
      </c>
      <c r="D101" s="20">
        <f t="shared" si="6"/>
        <v>0</v>
      </c>
      <c r="E101" s="20">
        <f t="shared" si="6"/>
        <v>0</v>
      </c>
      <c r="F101" s="20">
        <f t="shared" si="6"/>
        <v>0</v>
      </c>
      <c r="G101" s="20">
        <f t="shared" si="6"/>
        <v>0</v>
      </c>
      <c r="H101" s="20">
        <f t="shared" si="6"/>
        <v>0</v>
      </c>
      <c r="I101" s="20">
        <f t="shared" si="6"/>
        <v>0</v>
      </c>
      <c r="J101" s="20">
        <f t="shared" si="6"/>
        <v>0</v>
      </c>
      <c r="K101" s="20">
        <f t="shared" si="6"/>
        <v>0</v>
      </c>
      <c r="L101" s="20">
        <f t="shared" si="6"/>
        <v>0</v>
      </c>
      <c r="M101" s="20">
        <f t="shared" si="6"/>
        <v>0</v>
      </c>
      <c r="N101" s="20">
        <f t="shared" si="6"/>
        <v>0</v>
      </c>
      <c r="O101" s="20">
        <f t="shared" si="6"/>
        <v>0</v>
      </c>
      <c r="P101" s="20">
        <f t="shared" si="6"/>
        <v>0</v>
      </c>
      <c r="Q101" s="20">
        <f t="shared" si="6"/>
        <v>0</v>
      </c>
      <c r="R101" s="20">
        <f t="shared" si="6"/>
        <v>0</v>
      </c>
      <c r="S101" s="20">
        <f t="shared" si="6"/>
        <v>0</v>
      </c>
      <c r="T101" s="20">
        <f t="shared" si="6"/>
        <v>0</v>
      </c>
      <c r="U101" s="20">
        <f t="shared" si="6"/>
        <v>0</v>
      </c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</row>
    <row r="102" spans="1:148" s="8" customFormat="1" ht="12.75">
      <c r="A102" s="8" t="s">
        <v>97</v>
      </c>
      <c r="B102" s="21">
        <f>-B8-B21-B34+B47+B60-B73-B86</f>
        <v>0</v>
      </c>
      <c r="C102" s="21">
        <f aca="true" t="shared" si="7" ref="C102:U102">-C8-C21-C34+C47+C60-C73-C86</f>
        <v>0</v>
      </c>
      <c r="D102" s="21">
        <f t="shared" si="7"/>
        <v>0</v>
      </c>
      <c r="E102" s="21">
        <f t="shared" si="7"/>
        <v>0</v>
      </c>
      <c r="F102" s="21">
        <f t="shared" si="7"/>
        <v>0</v>
      </c>
      <c r="G102" s="21">
        <f t="shared" si="7"/>
        <v>0</v>
      </c>
      <c r="H102" s="21">
        <f t="shared" si="7"/>
        <v>0</v>
      </c>
      <c r="I102" s="21">
        <f t="shared" si="7"/>
        <v>0</v>
      </c>
      <c r="J102" s="21">
        <f t="shared" si="7"/>
        <v>0</v>
      </c>
      <c r="K102" s="21">
        <f t="shared" si="7"/>
        <v>0</v>
      </c>
      <c r="L102" s="21">
        <f t="shared" si="7"/>
        <v>0</v>
      </c>
      <c r="M102" s="21">
        <f t="shared" si="7"/>
        <v>0</v>
      </c>
      <c r="N102" s="21">
        <f t="shared" si="7"/>
        <v>0</v>
      </c>
      <c r="O102" s="21">
        <f t="shared" si="7"/>
        <v>0</v>
      </c>
      <c r="P102" s="21">
        <f t="shared" si="7"/>
        <v>0</v>
      </c>
      <c r="Q102" s="21">
        <f t="shared" si="7"/>
        <v>0</v>
      </c>
      <c r="R102" s="21">
        <f t="shared" si="7"/>
        <v>0</v>
      </c>
      <c r="S102" s="21">
        <f t="shared" si="7"/>
        <v>0</v>
      </c>
      <c r="T102" s="21">
        <f t="shared" si="7"/>
        <v>0</v>
      </c>
      <c r="U102" s="21">
        <f t="shared" si="7"/>
        <v>0</v>
      </c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</row>
    <row r="103" spans="1:148" s="9" customFormat="1" ht="12.75">
      <c r="A103" s="9" t="s">
        <v>98</v>
      </c>
      <c r="B103" s="22">
        <f>-B9+B22+B35-B48+B61-B74-B87</f>
        <v>0</v>
      </c>
      <c r="C103" s="22">
        <f aca="true" t="shared" si="8" ref="C103:U103">-C9+C22+C35-C48+C61-C74-C87</f>
        <v>0</v>
      </c>
      <c r="D103" s="22">
        <f t="shared" si="8"/>
        <v>0</v>
      </c>
      <c r="E103" s="22">
        <f t="shared" si="8"/>
        <v>0</v>
      </c>
      <c r="F103" s="22">
        <f t="shared" si="8"/>
        <v>0</v>
      </c>
      <c r="G103" s="22">
        <f t="shared" si="8"/>
        <v>0</v>
      </c>
      <c r="H103" s="22">
        <f t="shared" si="8"/>
        <v>0</v>
      </c>
      <c r="I103" s="22">
        <f t="shared" si="8"/>
        <v>0</v>
      </c>
      <c r="J103" s="22">
        <f t="shared" si="8"/>
        <v>0</v>
      </c>
      <c r="K103" s="22">
        <f t="shared" si="8"/>
        <v>0</v>
      </c>
      <c r="L103" s="22">
        <f t="shared" si="8"/>
        <v>0</v>
      </c>
      <c r="M103" s="22">
        <f t="shared" si="8"/>
        <v>0</v>
      </c>
      <c r="N103" s="22">
        <f t="shared" si="8"/>
        <v>0</v>
      </c>
      <c r="O103" s="22">
        <f t="shared" si="8"/>
        <v>0</v>
      </c>
      <c r="P103" s="22">
        <f t="shared" si="8"/>
        <v>0</v>
      </c>
      <c r="Q103" s="22">
        <f t="shared" si="8"/>
        <v>0</v>
      </c>
      <c r="R103" s="22">
        <f t="shared" si="8"/>
        <v>0</v>
      </c>
      <c r="S103" s="22">
        <f t="shared" si="8"/>
        <v>0</v>
      </c>
      <c r="T103" s="22">
        <f t="shared" si="8"/>
        <v>0</v>
      </c>
      <c r="U103" s="22">
        <f t="shared" si="8"/>
        <v>0</v>
      </c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</row>
    <row r="104" spans="1:148" s="4" customFormat="1" ht="12.75">
      <c r="A104" s="4" t="s">
        <v>99</v>
      </c>
      <c r="B104" s="17">
        <f>B10-B23-B26-B49-B62-B75-B88</f>
        <v>0</v>
      </c>
      <c r="C104" s="17">
        <f aca="true" t="shared" si="9" ref="C104:U104">C10-C23-C26-C49-C62-C75-C88</f>
        <v>0</v>
      </c>
      <c r="D104" s="17">
        <f t="shared" si="9"/>
        <v>0</v>
      </c>
      <c r="E104" s="17">
        <f t="shared" si="9"/>
        <v>0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17">
        <f t="shared" si="9"/>
        <v>0</v>
      </c>
      <c r="J104" s="17">
        <f t="shared" si="9"/>
        <v>0</v>
      </c>
      <c r="K104" s="17">
        <f t="shared" si="9"/>
        <v>0</v>
      </c>
      <c r="L104" s="17">
        <f t="shared" si="9"/>
        <v>0</v>
      </c>
      <c r="M104" s="17">
        <f t="shared" si="9"/>
        <v>0</v>
      </c>
      <c r="N104" s="17">
        <f t="shared" si="9"/>
        <v>0</v>
      </c>
      <c r="O104" s="17">
        <f t="shared" si="9"/>
        <v>0</v>
      </c>
      <c r="P104" s="17">
        <f t="shared" si="9"/>
        <v>0</v>
      </c>
      <c r="Q104" s="17">
        <f t="shared" si="9"/>
        <v>0</v>
      </c>
      <c r="R104" s="17">
        <f t="shared" si="9"/>
        <v>0</v>
      </c>
      <c r="S104" s="17">
        <f t="shared" si="9"/>
        <v>0</v>
      </c>
      <c r="T104" s="17">
        <f t="shared" si="9"/>
        <v>0</v>
      </c>
      <c r="U104" s="17">
        <f t="shared" si="9"/>
        <v>0</v>
      </c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</row>
    <row r="105" spans="1:148" s="6" customFormat="1" ht="12.75">
      <c r="A105" s="6" t="s">
        <v>100</v>
      </c>
      <c r="B105" s="19">
        <f>B11-B24-B37+B50+B63-B76-B89</f>
        <v>0</v>
      </c>
      <c r="C105" s="19">
        <f aca="true" t="shared" si="10" ref="C105:U105">C11-C24-C37+C50+C63-C76-C89</f>
        <v>0</v>
      </c>
      <c r="D105" s="19">
        <f t="shared" si="10"/>
        <v>0</v>
      </c>
      <c r="E105" s="19">
        <f t="shared" si="10"/>
        <v>0</v>
      </c>
      <c r="F105" s="19">
        <f t="shared" si="10"/>
        <v>0</v>
      </c>
      <c r="G105" s="19">
        <f t="shared" si="10"/>
        <v>0</v>
      </c>
      <c r="H105" s="19">
        <f t="shared" si="10"/>
        <v>0</v>
      </c>
      <c r="I105" s="19">
        <f t="shared" si="10"/>
        <v>0</v>
      </c>
      <c r="J105" s="19">
        <f t="shared" si="10"/>
        <v>0</v>
      </c>
      <c r="K105" s="19">
        <f t="shared" si="10"/>
        <v>0</v>
      </c>
      <c r="L105" s="19">
        <f t="shared" si="10"/>
        <v>0</v>
      </c>
      <c r="M105" s="19">
        <f t="shared" si="10"/>
        <v>0</v>
      </c>
      <c r="N105" s="19">
        <f t="shared" si="10"/>
        <v>0</v>
      </c>
      <c r="O105" s="19">
        <f t="shared" si="10"/>
        <v>0</v>
      </c>
      <c r="P105" s="19">
        <f t="shared" si="10"/>
        <v>0</v>
      </c>
      <c r="Q105" s="19">
        <f t="shared" si="10"/>
        <v>0</v>
      </c>
      <c r="R105" s="19">
        <f t="shared" si="10"/>
        <v>0</v>
      </c>
      <c r="S105" s="19">
        <f t="shared" si="10"/>
        <v>0</v>
      </c>
      <c r="T105" s="19">
        <f t="shared" si="10"/>
        <v>0</v>
      </c>
      <c r="U105" s="19">
        <f t="shared" si="10"/>
        <v>0</v>
      </c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</row>
    <row r="106" spans="1:148" s="8" customFormat="1" ht="12.75">
      <c r="A106" s="8" t="s">
        <v>101</v>
      </c>
      <c r="B106" s="21">
        <f>-B12-B25-B38-B51-B64+B77-B90</f>
        <v>0</v>
      </c>
      <c r="C106" s="21">
        <f aca="true" t="shared" si="11" ref="C106:U106">-C12-C25-C38-C51-C64+C77-C90</f>
        <v>0</v>
      </c>
      <c r="D106" s="21">
        <f t="shared" si="11"/>
        <v>0</v>
      </c>
      <c r="E106" s="21">
        <f t="shared" si="11"/>
        <v>0</v>
      </c>
      <c r="F106" s="21">
        <f t="shared" si="11"/>
        <v>0</v>
      </c>
      <c r="G106" s="21">
        <f t="shared" si="11"/>
        <v>0</v>
      </c>
      <c r="H106" s="21">
        <f t="shared" si="11"/>
        <v>0</v>
      </c>
      <c r="I106" s="21">
        <f t="shared" si="11"/>
        <v>0</v>
      </c>
      <c r="J106" s="21">
        <f t="shared" si="11"/>
        <v>0</v>
      </c>
      <c r="K106" s="21">
        <f t="shared" si="11"/>
        <v>0</v>
      </c>
      <c r="L106" s="21">
        <f t="shared" si="11"/>
        <v>0</v>
      </c>
      <c r="M106" s="21">
        <f t="shared" si="11"/>
        <v>0</v>
      </c>
      <c r="N106" s="21">
        <f t="shared" si="11"/>
        <v>0</v>
      </c>
      <c r="O106" s="21">
        <f t="shared" si="11"/>
        <v>0</v>
      </c>
      <c r="P106" s="21">
        <f t="shared" si="11"/>
        <v>0</v>
      </c>
      <c r="Q106" s="21">
        <f t="shared" si="11"/>
        <v>0</v>
      </c>
      <c r="R106" s="21">
        <f t="shared" si="11"/>
        <v>0</v>
      </c>
      <c r="S106" s="21">
        <f t="shared" si="11"/>
        <v>0</v>
      </c>
      <c r="T106" s="21">
        <f t="shared" si="11"/>
        <v>0</v>
      </c>
      <c r="U106" s="21">
        <f t="shared" si="11"/>
        <v>0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</row>
    <row r="107" spans="1:148" s="5" customFormat="1" ht="12.75">
      <c r="A107" s="5" t="s">
        <v>102</v>
      </c>
      <c r="B107" s="18">
        <f>B13+B26+B39+B52-B65-B78+B91</f>
        <v>0</v>
      </c>
      <c r="C107" s="18">
        <f aca="true" t="shared" si="12" ref="C107:U107">C13+C26+C39+C52-C65-C78+C91</f>
        <v>0</v>
      </c>
      <c r="D107" s="18">
        <f t="shared" si="12"/>
        <v>0</v>
      </c>
      <c r="E107" s="18">
        <f t="shared" si="12"/>
        <v>0</v>
      </c>
      <c r="F107" s="18">
        <f t="shared" si="12"/>
        <v>0</v>
      </c>
      <c r="G107" s="18">
        <f t="shared" si="12"/>
        <v>0</v>
      </c>
      <c r="H107" s="18">
        <f t="shared" si="12"/>
        <v>0</v>
      </c>
      <c r="I107" s="18">
        <f t="shared" si="12"/>
        <v>0</v>
      </c>
      <c r="J107" s="18">
        <f t="shared" si="12"/>
        <v>0</v>
      </c>
      <c r="K107" s="18">
        <f t="shared" si="12"/>
        <v>0</v>
      </c>
      <c r="L107" s="18">
        <f t="shared" si="12"/>
        <v>0</v>
      </c>
      <c r="M107" s="18">
        <f t="shared" si="12"/>
        <v>0</v>
      </c>
      <c r="N107" s="18">
        <f t="shared" si="12"/>
        <v>0</v>
      </c>
      <c r="O107" s="18">
        <f t="shared" si="12"/>
        <v>0</v>
      </c>
      <c r="P107" s="18">
        <f t="shared" si="12"/>
        <v>0</v>
      </c>
      <c r="Q107" s="18">
        <f t="shared" si="12"/>
        <v>0</v>
      </c>
      <c r="R107" s="18">
        <f t="shared" si="12"/>
        <v>0</v>
      </c>
      <c r="S107" s="18">
        <f t="shared" si="12"/>
        <v>0</v>
      </c>
      <c r="T107" s="18">
        <f t="shared" si="12"/>
        <v>0</v>
      </c>
      <c r="U107" s="18">
        <f t="shared" si="12"/>
        <v>0</v>
      </c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</row>
    <row r="108" spans="23:24" ht="12.75">
      <c r="W108" s="23" t="s">
        <v>107</v>
      </c>
      <c r="X108" s="23"/>
    </row>
    <row r="109" spans="2:26" ht="12.75">
      <c r="B109" s="15" t="s">
        <v>108</v>
      </c>
      <c r="C109" s="15" t="s">
        <v>109</v>
      </c>
      <c r="D109" s="15" t="s">
        <v>110</v>
      </c>
      <c r="E109" s="15" t="s">
        <v>111</v>
      </c>
      <c r="F109" s="15" t="s">
        <v>112</v>
      </c>
      <c r="G109" s="15" t="s">
        <v>113</v>
      </c>
      <c r="H109" s="15" t="s">
        <v>114</v>
      </c>
      <c r="I109" s="15" t="s">
        <v>115</v>
      </c>
      <c r="J109" s="15" t="s">
        <v>116</v>
      </c>
      <c r="K109" s="15" t="s">
        <v>117</v>
      </c>
      <c r="L109" s="15" t="s">
        <v>118</v>
      </c>
      <c r="M109" s="15" t="s">
        <v>119</v>
      </c>
      <c r="N109" s="15" t="s">
        <v>120</v>
      </c>
      <c r="O109" s="15" t="s">
        <v>121</v>
      </c>
      <c r="P109" s="15" t="s">
        <v>122</v>
      </c>
      <c r="Q109" s="15" t="s">
        <v>123</v>
      </c>
      <c r="R109" s="15" t="s">
        <v>124</v>
      </c>
      <c r="S109" s="15" t="s">
        <v>125</v>
      </c>
      <c r="T109" s="15" t="s">
        <v>126</v>
      </c>
      <c r="U109" s="15" t="s">
        <v>127</v>
      </c>
      <c r="W109" s="11" t="s">
        <v>103</v>
      </c>
      <c r="X109" s="11" t="s">
        <v>104</v>
      </c>
      <c r="Y109" s="11" t="s">
        <v>105</v>
      </c>
      <c r="Z109" s="11" t="s">
        <v>106</v>
      </c>
    </row>
    <row r="110" spans="2:26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W110" s="12"/>
      <c r="X110" s="12"/>
      <c r="Y110" s="12"/>
      <c r="Z110" s="12"/>
    </row>
    <row r="111" spans="1:26" ht="12.75">
      <c r="A111" s="14" t="s">
        <v>86</v>
      </c>
      <c r="B111" s="17" t="str">
        <f aca="true" t="shared" si="13" ref="B111:B123">IF(B95&lt;-14,"УНО",IF(B95&lt;0,"СНО",IF(B95&lt;15,"СПО","УПО")))</f>
        <v>СПО</v>
      </c>
      <c r="C111" s="17" t="str">
        <f aca="true" t="shared" si="14" ref="C111:U111">IF(C95&lt;-14,"УНО",IF(C95&lt;0,"СНО",IF(C95&lt;15,"СПО","УПО")))</f>
        <v>СПО</v>
      </c>
      <c r="D111" s="17" t="str">
        <f t="shared" si="14"/>
        <v>СПО</v>
      </c>
      <c r="E111" s="17" t="str">
        <f t="shared" si="14"/>
        <v>СПО</v>
      </c>
      <c r="F111" s="17" t="str">
        <f t="shared" si="14"/>
        <v>СПО</v>
      </c>
      <c r="G111" s="17" t="str">
        <f t="shared" si="14"/>
        <v>СПО</v>
      </c>
      <c r="H111" s="17" t="str">
        <f t="shared" si="14"/>
        <v>СПО</v>
      </c>
      <c r="I111" s="17" t="str">
        <f t="shared" si="14"/>
        <v>СПО</v>
      </c>
      <c r="J111" s="17" t="str">
        <f t="shared" si="14"/>
        <v>СПО</v>
      </c>
      <c r="K111" s="17" t="str">
        <f t="shared" si="14"/>
        <v>СПО</v>
      </c>
      <c r="L111" s="17" t="str">
        <f t="shared" si="14"/>
        <v>СПО</v>
      </c>
      <c r="M111" s="17" t="str">
        <f t="shared" si="14"/>
        <v>СПО</v>
      </c>
      <c r="N111" s="17" t="str">
        <f t="shared" si="14"/>
        <v>СПО</v>
      </c>
      <c r="O111" s="17" t="str">
        <f t="shared" si="14"/>
        <v>СПО</v>
      </c>
      <c r="P111" s="17" t="str">
        <f t="shared" si="14"/>
        <v>СПО</v>
      </c>
      <c r="Q111" s="17" t="str">
        <f t="shared" si="14"/>
        <v>СПО</v>
      </c>
      <c r="R111" s="17" t="str">
        <f t="shared" si="14"/>
        <v>СПО</v>
      </c>
      <c r="S111" s="17" t="str">
        <f t="shared" si="14"/>
        <v>СПО</v>
      </c>
      <c r="T111" s="17" t="str">
        <f t="shared" si="14"/>
        <v>СПО</v>
      </c>
      <c r="U111" s="17" t="str">
        <f t="shared" si="14"/>
        <v>СПО</v>
      </c>
      <c r="V111" s="14" t="s">
        <v>86</v>
      </c>
      <c r="W111" s="10">
        <f>COUNTIF(B111:U111,"УНО")</f>
        <v>0</v>
      </c>
      <c r="X111" s="10">
        <f>COUNTIF(B111:U111,"СНО")</f>
        <v>0</v>
      </c>
      <c r="Y111" s="10">
        <f>COUNTIF(B111:U111,"СПО")</f>
        <v>20</v>
      </c>
      <c r="Z111" s="10">
        <f>COUNTIF(B111:U111,"УПО")</f>
        <v>0</v>
      </c>
    </row>
    <row r="112" spans="1:26" ht="12.75">
      <c r="A112" s="4" t="s">
        <v>91</v>
      </c>
      <c r="B112" s="17" t="str">
        <f t="shared" si="13"/>
        <v>СПО</v>
      </c>
      <c r="C112" s="17" t="str">
        <f aca="true" t="shared" si="15" ref="C112:U112">IF(C96&lt;-14,"УНО",IF(C96&lt;0,"СНО",IF(C96&lt;15,"СПО","УПО")))</f>
        <v>СПО</v>
      </c>
      <c r="D112" s="17" t="str">
        <f t="shared" si="15"/>
        <v>СПО</v>
      </c>
      <c r="E112" s="17" t="str">
        <f t="shared" si="15"/>
        <v>СПО</v>
      </c>
      <c r="F112" s="17" t="str">
        <f t="shared" si="15"/>
        <v>СПО</v>
      </c>
      <c r="G112" s="17" t="str">
        <f t="shared" si="15"/>
        <v>СПО</v>
      </c>
      <c r="H112" s="17" t="str">
        <f t="shared" si="15"/>
        <v>СПО</v>
      </c>
      <c r="I112" s="17" t="str">
        <f t="shared" si="15"/>
        <v>СПО</v>
      </c>
      <c r="J112" s="17" t="str">
        <f t="shared" si="15"/>
        <v>СПО</v>
      </c>
      <c r="K112" s="17" t="str">
        <f t="shared" si="15"/>
        <v>СПО</v>
      </c>
      <c r="L112" s="17" t="str">
        <f t="shared" si="15"/>
        <v>СПО</v>
      </c>
      <c r="M112" s="17" t="str">
        <f t="shared" si="15"/>
        <v>СПО</v>
      </c>
      <c r="N112" s="17" t="str">
        <f t="shared" si="15"/>
        <v>СПО</v>
      </c>
      <c r="O112" s="17" t="str">
        <f t="shared" si="15"/>
        <v>СПО</v>
      </c>
      <c r="P112" s="17" t="str">
        <f t="shared" si="15"/>
        <v>СПО</v>
      </c>
      <c r="Q112" s="17" t="str">
        <f t="shared" si="15"/>
        <v>СПО</v>
      </c>
      <c r="R112" s="17" t="str">
        <f t="shared" si="15"/>
        <v>СПО</v>
      </c>
      <c r="S112" s="17" t="str">
        <f t="shared" si="15"/>
        <v>СПО</v>
      </c>
      <c r="T112" s="17" t="str">
        <f t="shared" si="15"/>
        <v>СПО</v>
      </c>
      <c r="U112" s="17" t="str">
        <f t="shared" si="15"/>
        <v>СПО</v>
      </c>
      <c r="V112" s="4" t="s">
        <v>91</v>
      </c>
      <c r="W112" s="10">
        <f aca="true" t="shared" si="16" ref="W112:W123">COUNTIF(B112:U112,"УНО")</f>
        <v>0</v>
      </c>
      <c r="X112" s="10">
        <f aca="true" t="shared" si="17" ref="X112:X123">COUNTIF(B112:U112,"СНО")</f>
        <v>0</v>
      </c>
      <c r="Y112" s="10">
        <f aca="true" t="shared" si="18" ref="Y112:Y123">COUNTIF(B112:U112,"СПО")</f>
        <v>20</v>
      </c>
      <c r="Z112" s="10">
        <f aca="true" t="shared" si="19" ref="Z112:Z123">COUNTIF(B112:U112,"УПО")</f>
        <v>0</v>
      </c>
    </row>
    <row r="113" spans="1:26" ht="12.75">
      <c r="A113" s="5" t="s">
        <v>92</v>
      </c>
      <c r="B113" s="17" t="str">
        <f t="shared" si="13"/>
        <v>СПО</v>
      </c>
      <c r="C113" s="17" t="str">
        <f aca="true" t="shared" si="20" ref="C113:U113">IF(C97&lt;-14,"УНО",IF(C97&lt;0,"СНО",IF(C97&lt;15,"СПО","УПО")))</f>
        <v>СПО</v>
      </c>
      <c r="D113" s="17" t="str">
        <f t="shared" si="20"/>
        <v>СПО</v>
      </c>
      <c r="E113" s="17" t="str">
        <f t="shared" si="20"/>
        <v>СПО</v>
      </c>
      <c r="F113" s="17" t="str">
        <f t="shared" si="20"/>
        <v>СПО</v>
      </c>
      <c r="G113" s="17" t="str">
        <f t="shared" si="20"/>
        <v>СПО</v>
      </c>
      <c r="H113" s="17" t="str">
        <f t="shared" si="20"/>
        <v>СПО</v>
      </c>
      <c r="I113" s="17" t="str">
        <f t="shared" si="20"/>
        <v>СПО</v>
      </c>
      <c r="J113" s="17" t="str">
        <f t="shared" si="20"/>
        <v>СПО</v>
      </c>
      <c r="K113" s="17" t="str">
        <f t="shared" si="20"/>
        <v>СПО</v>
      </c>
      <c r="L113" s="17" t="str">
        <f t="shared" si="20"/>
        <v>СПО</v>
      </c>
      <c r="M113" s="17" t="str">
        <f t="shared" si="20"/>
        <v>СПО</v>
      </c>
      <c r="N113" s="17" t="str">
        <f t="shared" si="20"/>
        <v>СПО</v>
      </c>
      <c r="O113" s="17" t="str">
        <f t="shared" si="20"/>
        <v>СПО</v>
      </c>
      <c r="P113" s="17" t="str">
        <f t="shared" si="20"/>
        <v>СПО</v>
      </c>
      <c r="Q113" s="17" t="str">
        <f t="shared" si="20"/>
        <v>СПО</v>
      </c>
      <c r="R113" s="17" t="str">
        <f t="shared" si="20"/>
        <v>СПО</v>
      </c>
      <c r="S113" s="17" t="str">
        <f t="shared" si="20"/>
        <v>СПО</v>
      </c>
      <c r="T113" s="17" t="str">
        <f t="shared" si="20"/>
        <v>СПО</v>
      </c>
      <c r="U113" s="17" t="str">
        <f t="shared" si="20"/>
        <v>СПО</v>
      </c>
      <c r="V113" s="5" t="s">
        <v>92</v>
      </c>
      <c r="W113" s="10">
        <f t="shared" si="16"/>
        <v>0</v>
      </c>
      <c r="X113" s="10">
        <f t="shared" si="17"/>
        <v>0</v>
      </c>
      <c r="Y113" s="10">
        <f t="shared" si="18"/>
        <v>20</v>
      </c>
      <c r="Z113" s="10">
        <f t="shared" si="19"/>
        <v>0</v>
      </c>
    </row>
    <row r="114" spans="1:26" ht="12.75">
      <c r="A114" s="6" t="s">
        <v>93</v>
      </c>
      <c r="B114" s="17" t="str">
        <f t="shared" si="13"/>
        <v>СПО</v>
      </c>
      <c r="C114" s="17" t="str">
        <f aca="true" t="shared" si="21" ref="C114:U114">IF(C98&lt;-14,"УНО",IF(C98&lt;0,"СНО",IF(C98&lt;15,"СПО","УПО")))</f>
        <v>СПО</v>
      </c>
      <c r="D114" s="17" t="str">
        <f t="shared" si="21"/>
        <v>СПО</v>
      </c>
      <c r="E114" s="17" t="str">
        <f t="shared" si="21"/>
        <v>СПО</v>
      </c>
      <c r="F114" s="17" t="str">
        <f t="shared" si="21"/>
        <v>СПО</v>
      </c>
      <c r="G114" s="17" t="str">
        <f t="shared" si="21"/>
        <v>СПО</v>
      </c>
      <c r="H114" s="17" t="str">
        <f t="shared" si="21"/>
        <v>СПО</v>
      </c>
      <c r="I114" s="17" t="str">
        <f t="shared" si="21"/>
        <v>СПО</v>
      </c>
      <c r="J114" s="17" t="str">
        <f t="shared" si="21"/>
        <v>СПО</v>
      </c>
      <c r="K114" s="17" t="str">
        <f t="shared" si="21"/>
        <v>СПО</v>
      </c>
      <c r="L114" s="17" t="str">
        <f t="shared" si="21"/>
        <v>СПО</v>
      </c>
      <c r="M114" s="17" t="str">
        <f t="shared" si="21"/>
        <v>СПО</v>
      </c>
      <c r="N114" s="17" t="str">
        <f t="shared" si="21"/>
        <v>СПО</v>
      </c>
      <c r="O114" s="17" t="str">
        <f t="shared" si="21"/>
        <v>СПО</v>
      </c>
      <c r="P114" s="17" t="str">
        <f t="shared" si="21"/>
        <v>СПО</v>
      </c>
      <c r="Q114" s="17" t="str">
        <f t="shared" si="21"/>
        <v>СПО</v>
      </c>
      <c r="R114" s="17" t="str">
        <f t="shared" si="21"/>
        <v>СПО</v>
      </c>
      <c r="S114" s="17" t="str">
        <f t="shared" si="21"/>
        <v>СПО</v>
      </c>
      <c r="T114" s="17" t="str">
        <f t="shared" si="21"/>
        <v>СПО</v>
      </c>
      <c r="U114" s="17" t="str">
        <f t="shared" si="21"/>
        <v>СПО</v>
      </c>
      <c r="V114" s="6" t="s">
        <v>93</v>
      </c>
      <c r="W114" s="10">
        <f t="shared" si="16"/>
        <v>0</v>
      </c>
      <c r="X114" s="10">
        <f t="shared" si="17"/>
        <v>0</v>
      </c>
      <c r="Y114" s="10">
        <f t="shared" si="18"/>
        <v>20</v>
      </c>
      <c r="Z114" s="10">
        <f t="shared" si="19"/>
        <v>0</v>
      </c>
    </row>
    <row r="115" spans="1:26" ht="12.75">
      <c r="A115" s="2" t="s">
        <v>94</v>
      </c>
      <c r="B115" s="17" t="str">
        <f t="shared" si="13"/>
        <v>СПО</v>
      </c>
      <c r="C115" s="17" t="str">
        <f aca="true" t="shared" si="22" ref="C115:U115">IF(C99&lt;-14,"УНО",IF(C99&lt;0,"СНО",IF(C99&lt;15,"СПО","УПО")))</f>
        <v>СПО</v>
      </c>
      <c r="D115" s="17" t="str">
        <f t="shared" si="22"/>
        <v>СПО</v>
      </c>
      <c r="E115" s="17" t="str">
        <f t="shared" si="22"/>
        <v>СПО</v>
      </c>
      <c r="F115" s="17" t="str">
        <f t="shared" si="22"/>
        <v>СПО</v>
      </c>
      <c r="G115" s="17" t="str">
        <f t="shared" si="22"/>
        <v>СПО</v>
      </c>
      <c r="H115" s="17" t="str">
        <f t="shared" si="22"/>
        <v>СПО</v>
      </c>
      <c r="I115" s="17" t="str">
        <f t="shared" si="22"/>
        <v>СПО</v>
      </c>
      <c r="J115" s="17" t="str">
        <f t="shared" si="22"/>
        <v>СПО</v>
      </c>
      <c r="K115" s="17" t="str">
        <f t="shared" si="22"/>
        <v>СПО</v>
      </c>
      <c r="L115" s="17" t="str">
        <f t="shared" si="22"/>
        <v>СПО</v>
      </c>
      <c r="M115" s="17" t="str">
        <f t="shared" si="22"/>
        <v>СПО</v>
      </c>
      <c r="N115" s="17" t="str">
        <f t="shared" si="22"/>
        <v>СПО</v>
      </c>
      <c r="O115" s="17" t="str">
        <f t="shared" si="22"/>
        <v>СПО</v>
      </c>
      <c r="P115" s="17" t="str">
        <f t="shared" si="22"/>
        <v>СПО</v>
      </c>
      <c r="Q115" s="17" t="str">
        <f t="shared" si="22"/>
        <v>СПО</v>
      </c>
      <c r="R115" s="17" t="str">
        <f t="shared" si="22"/>
        <v>СПО</v>
      </c>
      <c r="S115" s="17" t="str">
        <f t="shared" si="22"/>
        <v>СПО</v>
      </c>
      <c r="T115" s="17" t="str">
        <f t="shared" si="22"/>
        <v>СПО</v>
      </c>
      <c r="U115" s="17" t="str">
        <f t="shared" si="22"/>
        <v>СПО</v>
      </c>
      <c r="V115" s="2" t="s">
        <v>94</v>
      </c>
      <c r="W115" s="10">
        <f t="shared" si="16"/>
        <v>0</v>
      </c>
      <c r="X115" s="10">
        <f t="shared" si="17"/>
        <v>0</v>
      </c>
      <c r="Y115" s="10">
        <f t="shared" si="18"/>
        <v>20</v>
      </c>
      <c r="Z115" s="10">
        <f t="shared" si="19"/>
        <v>0</v>
      </c>
    </row>
    <row r="116" spans="1:26" ht="12.75">
      <c r="A116" s="5" t="s">
        <v>95</v>
      </c>
      <c r="B116" s="17" t="str">
        <f t="shared" si="13"/>
        <v>СПО</v>
      </c>
      <c r="C116" s="17" t="str">
        <f aca="true" t="shared" si="23" ref="C116:U116">IF(C100&lt;-14,"УНО",IF(C100&lt;0,"СНО",IF(C100&lt;15,"СПО","УПО")))</f>
        <v>СПО</v>
      </c>
      <c r="D116" s="17" t="str">
        <f t="shared" si="23"/>
        <v>СПО</v>
      </c>
      <c r="E116" s="17" t="str">
        <f t="shared" si="23"/>
        <v>СПО</v>
      </c>
      <c r="F116" s="17" t="str">
        <f t="shared" si="23"/>
        <v>СПО</v>
      </c>
      <c r="G116" s="17" t="str">
        <f t="shared" si="23"/>
        <v>СПО</v>
      </c>
      <c r="H116" s="17" t="str">
        <f t="shared" si="23"/>
        <v>СПО</v>
      </c>
      <c r="I116" s="17" t="str">
        <f t="shared" si="23"/>
        <v>СПО</v>
      </c>
      <c r="J116" s="17" t="str">
        <f t="shared" si="23"/>
        <v>СПО</v>
      </c>
      <c r="K116" s="17" t="str">
        <f t="shared" si="23"/>
        <v>СПО</v>
      </c>
      <c r="L116" s="17" t="str">
        <f t="shared" si="23"/>
        <v>СПО</v>
      </c>
      <c r="M116" s="17" t="str">
        <f t="shared" si="23"/>
        <v>СПО</v>
      </c>
      <c r="N116" s="17" t="str">
        <f t="shared" si="23"/>
        <v>СПО</v>
      </c>
      <c r="O116" s="17" t="str">
        <f t="shared" si="23"/>
        <v>СПО</v>
      </c>
      <c r="P116" s="17" t="str">
        <f t="shared" si="23"/>
        <v>СПО</v>
      </c>
      <c r="Q116" s="17" t="str">
        <f t="shared" si="23"/>
        <v>СПО</v>
      </c>
      <c r="R116" s="17" t="str">
        <f t="shared" si="23"/>
        <v>СПО</v>
      </c>
      <c r="S116" s="17" t="str">
        <f t="shared" si="23"/>
        <v>СПО</v>
      </c>
      <c r="T116" s="17" t="str">
        <f t="shared" si="23"/>
        <v>СПО</v>
      </c>
      <c r="U116" s="17" t="str">
        <f t="shared" si="23"/>
        <v>СПО</v>
      </c>
      <c r="V116" s="5" t="s">
        <v>95</v>
      </c>
      <c r="W116" s="10">
        <f t="shared" si="16"/>
        <v>0</v>
      </c>
      <c r="X116" s="10">
        <f t="shared" si="17"/>
        <v>0</v>
      </c>
      <c r="Y116" s="10">
        <f t="shared" si="18"/>
        <v>20</v>
      </c>
      <c r="Z116" s="10">
        <f t="shared" si="19"/>
        <v>0</v>
      </c>
    </row>
    <row r="117" spans="1:26" ht="12.75">
      <c r="A117" s="7" t="s">
        <v>96</v>
      </c>
      <c r="B117" s="17" t="str">
        <f t="shared" si="13"/>
        <v>СПО</v>
      </c>
      <c r="C117" s="17" t="str">
        <f aca="true" t="shared" si="24" ref="C117:U117">IF(C101&lt;-14,"УНО",IF(C101&lt;0,"СНО",IF(C101&lt;15,"СПО","УПО")))</f>
        <v>СПО</v>
      </c>
      <c r="D117" s="17" t="str">
        <f t="shared" si="24"/>
        <v>СПО</v>
      </c>
      <c r="E117" s="17" t="str">
        <f t="shared" si="24"/>
        <v>СПО</v>
      </c>
      <c r="F117" s="17" t="str">
        <f t="shared" si="24"/>
        <v>СПО</v>
      </c>
      <c r="G117" s="17" t="str">
        <f t="shared" si="24"/>
        <v>СПО</v>
      </c>
      <c r="H117" s="17" t="str">
        <f t="shared" si="24"/>
        <v>СПО</v>
      </c>
      <c r="I117" s="17" t="str">
        <f t="shared" si="24"/>
        <v>СПО</v>
      </c>
      <c r="J117" s="17" t="str">
        <f t="shared" si="24"/>
        <v>СПО</v>
      </c>
      <c r="K117" s="17" t="str">
        <f t="shared" si="24"/>
        <v>СПО</v>
      </c>
      <c r="L117" s="17" t="str">
        <f t="shared" si="24"/>
        <v>СПО</v>
      </c>
      <c r="M117" s="17" t="str">
        <f t="shared" si="24"/>
        <v>СПО</v>
      </c>
      <c r="N117" s="17" t="str">
        <f t="shared" si="24"/>
        <v>СПО</v>
      </c>
      <c r="O117" s="17" t="str">
        <f t="shared" si="24"/>
        <v>СПО</v>
      </c>
      <c r="P117" s="17" t="str">
        <f t="shared" si="24"/>
        <v>СПО</v>
      </c>
      <c r="Q117" s="17" t="str">
        <f t="shared" si="24"/>
        <v>СПО</v>
      </c>
      <c r="R117" s="17" t="str">
        <f t="shared" si="24"/>
        <v>СПО</v>
      </c>
      <c r="S117" s="17" t="str">
        <f t="shared" si="24"/>
        <v>СПО</v>
      </c>
      <c r="T117" s="17" t="str">
        <f t="shared" si="24"/>
        <v>СПО</v>
      </c>
      <c r="U117" s="17" t="str">
        <f t="shared" si="24"/>
        <v>СПО</v>
      </c>
      <c r="V117" s="7" t="s">
        <v>96</v>
      </c>
      <c r="W117" s="10">
        <f t="shared" si="16"/>
        <v>0</v>
      </c>
      <c r="X117" s="10">
        <f t="shared" si="17"/>
        <v>0</v>
      </c>
      <c r="Y117" s="10">
        <f t="shared" si="18"/>
        <v>20</v>
      </c>
      <c r="Z117" s="10">
        <f t="shared" si="19"/>
        <v>0</v>
      </c>
    </row>
    <row r="118" spans="1:26" ht="12.75">
      <c r="A118" s="8" t="s">
        <v>97</v>
      </c>
      <c r="B118" s="17" t="str">
        <f t="shared" si="13"/>
        <v>СПО</v>
      </c>
      <c r="C118" s="17" t="str">
        <f aca="true" t="shared" si="25" ref="C118:U118">IF(C102&lt;-14,"УНО",IF(C102&lt;0,"СНО",IF(C102&lt;15,"СПО","УПО")))</f>
        <v>СПО</v>
      </c>
      <c r="D118" s="17" t="str">
        <f t="shared" si="25"/>
        <v>СПО</v>
      </c>
      <c r="E118" s="17" t="str">
        <f t="shared" si="25"/>
        <v>СПО</v>
      </c>
      <c r="F118" s="17" t="str">
        <f t="shared" si="25"/>
        <v>СПО</v>
      </c>
      <c r="G118" s="17" t="str">
        <f t="shared" si="25"/>
        <v>СПО</v>
      </c>
      <c r="H118" s="17" t="str">
        <f t="shared" si="25"/>
        <v>СПО</v>
      </c>
      <c r="I118" s="17" t="str">
        <f t="shared" si="25"/>
        <v>СПО</v>
      </c>
      <c r="J118" s="17" t="str">
        <f t="shared" si="25"/>
        <v>СПО</v>
      </c>
      <c r="K118" s="17" t="str">
        <f t="shared" si="25"/>
        <v>СПО</v>
      </c>
      <c r="L118" s="17" t="str">
        <f t="shared" si="25"/>
        <v>СПО</v>
      </c>
      <c r="M118" s="17" t="str">
        <f t="shared" si="25"/>
        <v>СПО</v>
      </c>
      <c r="N118" s="17" t="str">
        <f t="shared" si="25"/>
        <v>СПО</v>
      </c>
      <c r="O118" s="17" t="str">
        <f t="shared" si="25"/>
        <v>СПО</v>
      </c>
      <c r="P118" s="17" t="str">
        <f t="shared" si="25"/>
        <v>СПО</v>
      </c>
      <c r="Q118" s="17" t="str">
        <f t="shared" si="25"/>
        <v>СПО</v>
      </c>
      <c r="R118" s="17" t="str">
        <f t="shared" si="25"/>
        <v>СПО</v>
      </c>
      <c r="S118" s="17" t="str">
        <f t="shared" si="25"/>
        <v>СПО</v>
      </c>
      <c r="T118" s="17" t="str">
        <f t="shared" si="25"/>
        <v>СПО</v>
      </c>
      <c r="U118" s="17" t="str">
        <f t="shared" si="25"/>
        <v>СПО</v>
      </c>
      <c r="V118" s="8" t="s">
        <v>97</v>
      </c>
      <c r="W118" s="10">
        <f t="shared" si="16"/>
        <v>0</v>
      </c>
      <c r="X118" s="10">
        <f t="shared" si="17"/>
        <v>0</v>
      </c>
      <c r="Y118" s="10">
        <f t="shared" si="18"/>
        <v>20</v>
      </c>
      <c r="Z118" s="10">
        <f t="shared" si="19"/>
        <v>0</v>
      </c>
    </row>
    <row r="119" spans="1:26" ht="12.75">
      <c r="A119" s="9" t="s">
        <v>98</v>
      </c>
      <c r="B119" s="17" t="str">
        <f t="shared" si="13"/>
        <v>СПО</v>
      </c>
      <c r="C119" s="17" t="str">
        <f aca="true" t="shared" si="26" ref="C119:U119">IF(C103&lt;-14,"УНО",IF(C103&lt;0,"СНО",IF(C103&lt;15,"СПО","УПО")))</f>
        <v>СПО</v>
      </c>
      <c r="D119" s="17" t="str">
        <f t="shared" si="26"/>
        <v>СПО</v>
      </c>
      <c r="E119" s="17" t="str">
        <f t="shared" si="26"/>
        <v>СПО</v>
      </c>
      <c r="F119" s="17" t="str">
        <f t="shared" si="26"/>
        <v>СПО</v>
      </c>
      <c r="G119" s="17" t="str">
        <f t="shared" si="26"/>
        <v>СПО</v>
      </c>
      <c r="H119" s="17" t="str">
        <f t="shared" si="26"/>
        <v>СПО</v>
      </c>
      <c r="I119" s="17" t="str">
        <f t="shared" si="26"/>
        <v>СПО</v>
      </c>
      <c r="J119" s="17" t="str">
        <f t="shared" si="26"/>
        <v>СПО</v>
      </c>
      <c r="K119" s="17" t="str">
        <f t="shared" si="26"/>
        <v>СПО</v>
      </c>
      <c r="L119" s="17" t="str">
        <f t="shared" si="26"/>
        <v>СПО</v>
      </c>
      <c r="M119" s="17" t="str">
        <f t="shared" si="26"/>
        <v>СПО</v>
      </c>
      <c r="N119" s="17" t="str">
        <f t="shared" si="26"/>
        <v>СПО</v>
      </c>
      <c r="O119" s="17" t="str">
        <f t="shared" si="26"/>
        <v>СПО</v>
      </c>
      <c r="P119" s="17" t="str">
        <f t="shared" si="26"/>
        <v>СПО</v>
      </c>
      <c r="Q119" s="17" t="str">
        <f t="shared" si="26"/>
        <v>СПО</v>
      </c>
      <c r="R119" s="17" t="str">
        <f t="shared" si="26"/>
        <v>СПО</v>
      </c>
      <c r="S119" s="17" t="str">
        <f t="shared" si="26"/>
        <v>СПО</v>
      </c>
      <c r="T119" s="17" t="str">
        <f t="shared" si="26"/>
        <v>СПО</v>
      </c>
      <c r="U119" s="17" t="str">
        <f t="shared" si="26"/>
        <v>СПО</v>
      </c>
      <c r="V119" s="9" t="s">
        <v>98</v>
      </c>
      <c r="W119" s="10">
        <f t="shared" si="16"/>
        <v>0</v>
      </c>
      <c r="X119" s="10">
        <f t="shared" si="17"/>
        <v>0</v>
      </c>
      <c r="Y119" s="10">
        <f t="shared" si="18"/>
        <v>20</v>
      </c>
      <c r="Z119" s="10">
        <f t="shared" si="19"/>
        <v>0</v>
      </c>
    </row>
    <row r="120" spans="1:26" ht="12.75">
      <c r="A120" s="4" t="s">
        <v>99</v>
      </c>
      <c r="B120" s="17" t="str">
        <f t="shared" si="13"/>
        <v>СПО</v>
      </c>
      <c r="C120" s="17" t="str">
        <f aca="true" t="shared" si="27" ref="C120:U120">IF(C104&lt;-14,"УНО",IF(C104&lt;0,"СНО",IF(C104&lt;15,"СПО","УПО")))</f>
        <v>СПО</v>
      </c>
      <c r="D120" s="17" t="str">
        <f t="shared" si="27"/>
        <v>СПО</v>
      </c>
      <c r="E120" s="17" t="str">
        <f t="shared" si="27"/>
        <v>СПО</v>
      </c>
      <c r="F120" s="17" t="str">
        <f t="shared" si="27"/>
        <v>СПО</v>
      </c>
      <c r="G120" s="17" t="str">
        <f t="shared" si="27"/>
        <v>СПО</v>
      </c>
      <c r="H120" s="17" t="str">
        <f t="shared" si="27"/>
        <v>СПО</v>
      </c>
      <c r="I120" s="17" t="str">
        <f t="shared" si="27"/>
        <v>СПО</v>
      </c>
      <c r="J120" s="17" t="str">
        <f t="shared" si="27"/>
        <v>СПО</v>
      </c>
      <c r="K120" s="17" t="str">
        <f t="shared" si="27"/>
        <v>СПО</v>
      </c>
      <c r="L120" s="17" t="str">
        <f t="shared" si="27"/>
        <v>СПО</v>
      </c>
      <c r="M120" s="17" t="str">
        <f t="shared" si="27"/>
        <v>СПО</v>
      </c>
      <c r="N120" s="17" t="str">
        <f t="shared" si="27"/>
        <v>СПО</v>
      </c>
      <c r="O120" s="17" t="str">
        <f t="shared" si="27"/>
        <v>СПО</v>
      </c>
      <c r="P120" s="17" t="str">
        <f t="shared" si="27"/>
        <v>СПО</v>
      </c>
      <c r="Q120" s="17" t="str">
        <f t="shared" si="27"/>
        <v>СПО</v>
      </c>
      <c r="R120" s="17" t="str">
        <f t="shared" si="27"/>
        <v>СПО</v>
      </c>
      <c r="S120" s="17" t="str">
        <f t="shared" si="27"/>
        <v>СПО</v>
      </c>
      <c r="T120" s="17" t="str">
        <f t="shared" si="27"/>
        <v>СПО</v>
      </c>
      <c r="U120" s="17" t="str">
        <f t="shared" si="27"/>
        <v>СПО</v>
      </c>
      <c r="V120" s="4" t="s">
        <v>99</v>
      </c>
      <c r="W120" s="10">
        <f t="shared" si="16"/>
        <v>0</v>
      </c>
      <c r="X120" s="10">
        <f t="shared" si="17"/>
        <v>0</v>
      </c>
      <c r="Y120" s="10">
        <f t="shared" si="18"/>
        <v>20</v>
      </c>
      <c r="Z120" s="10">
        <f t="shared" si="19"/>
        <v>0</v>
      </c>
    </row>
    <row r="121" spans="1:26" ht="12.75">
      <c r="A121" s="6" t="s">
        <v>100</v>
      </c>
      <c r="B121" s="17" t="str">
        <f t="shared" si="13"/>
        <v>СПО</v>
      </c>
      <c r="C121" s="17" t="str">
        <f aca="true" t="shared" si="28" ref="C121:U121">IF(C105&lt;-14,"УНО",IF(C105&lt;0,"СНО",IF(C105&lt;15,"СПО","УПО")))</f>
        <v>СПО</v>
      </c>
      <c r="D121" s="17" t="str">
        <f t="shared" si="28"/>
        <v>СПО</v>
      </c>
      <c r="E121" s="17" t="str">
        <f t="shared" si="28"/>
        <v>СПО</v>
      </c>
      <c r="F121" s="17" t="str">
        <f t="shared" si="28"/>
        <v>СПО</v>
      </c>
      <c r="G121" s="17" t="str">
        <f t="shared" si="28"/>
        <v>СПО</v>
      </c>
      <c r="H121" s="17" t="str">
        <f t="shared" si="28"/>
        <v>СПО</v>
      </c>
      <c r="I121" s="17" t="str">
        <f t="shared" si="28"/>
        <v>СПО</v>
      </c>
      <c r="J121" s="17" t="str">
        <f t="shared" si="28"/>
        <v>СПО</v>
      </c>
      <c r="K121" s="17" t="str">
        <f t="shared" si="28"/>
        <v>СПО</v>
      </c>
      <c r="L121" s="17" t="str">
        <f t="shared" si="28"/>
        <v>СПО</v>
      </c>
      <c r="M121" s="17" t="str">
        <f t="shared" si="28"/>
        <v>СПО</v>
      </c>
      <c r="N121" s="17" t="str">
        <f t="shared" si="28"/>
        <v>СПО</v>
      </c>
      <c r="O121" s="17" t="str">
        <f t="shared" si="28"/>
        <v>СПО</v>
      </c>
      <c r="P121" s="17" t="str">
        <f t="shared" si="28"/>
        <v>СПО</v>
      </c>
      <c r="Q121" s="17" t="str">
        <f t="shared" si="28"/>
        <v>СПО</v>
      </c>
      <c r="R121" s="17" t="str">
        <f t="shared" si="28"/>
        <v>СПО</v>
      </c>
      <c r="S121" s="17" t="str">
        <f t="shared" si="28"/>
        <v>СПО</v>
      </c>
      <c r="T121" s="17" t="str">
        <f t="shared" si="28"/>
        <v>СПО</v>
      </c>
      <c r="U121" s="17" t="str">
        <f t="shared" si="28"/>
        <v>СПО</v>
      </c>
      <c r="V121" s="6" t="s">
        <v>100</v>
      </c>
      <c r="W121" s="10">
        <f t="shared" si="16"/>
        <v>0</v>
      </c>
      <c r="X121" s="10">
        <f t="shared" si="17"/>
        <v>0</v>
      </c>
      <c r="Y121" s="10">
        <f t="shared" si="18"/>
        <v>20</v>
      </c>
      <c r="Z121" s="10">
        <f t="shared" si="19"/>
        <v>0</v>
      </c>
    </row>
    <row r="122" spans="1:26" ht="12.75">
      <c r="A122" s="8" t="s">
        <v>101</v>
      </c>
      <c r="B122" s="17" t="str">
        <f t="shared" si="13"/>
        <v>СПО</v>
      </c>
      <c r="C122" s="17" t="str">
        <f aca="true" t="shared" si="29" ref="C122:U122">IF(C106&lt;-14,"УНО",IF(C106&lt;0,"СНО",IF(C106&lt;15,"СПО","УПО")))</f>
        <v>СПО</v>
      </c>
      <c r="D122" s="17" t="str">
        <f t="shared" si="29"/>
        <v>СПО</v>
      </c>
      <c r="E122" s="17" t="str">
        <f t="shared" si="29"/>
        <v>СПО</v>
      </c>
      <c r="F122" s="17" t="str">
        <f t="shared" si="29"/>
        <v>СПО</v>
      </c>
      <c r="G122" s="17" t="str">
        <f t="shared" si="29"/>
        <v>СПО</v>
      </c>
      <c r="H122" s="17" t="str">
        <f t="shared" si="29"/>
        <v>СПО</v>
      </c>
      <c r="I122" s="17" t="str">
        <f t="shared" si="29"/>
        <v>СПО</v>
      </c>
      <c r="J122" s="17" t="str">
        <f t="shared" si="29"/>
        <v>СПО</v>
      </c>
      <c r="K122" s="17" t="str">
        <f t="shared" si="29"/>
        <v>СПО</v>
      </c>
      <c r="L122" s="17" t="str">
        <f t="shared" si="29"/>
        <v>СПО</v>
      </c>
      <c r="M122" s="17" t="str">
        <f t="shared" si="29"/>
        <v>СПО</v>
      </c>
      <c r="N122" s="17" t="str">
        <f t="shared" si="29"/>
        <v>СПО</v>
      </c>
      <c r="O122" s="17" t="str">
        <f t="shared" si="29"/>
        <v>СПО</v>
      </c>
      <c r="P122" s="17" t="str">
        <f t="shared" si="29"/>
        <v>СПО</v>
      </c>
      <c r="Q122" s="17" t="str">
        <f t="shared" si="29"/>
        <v>СПО</v>
      </c>
      <c r="R122" s="17" t="str">
        <f t="shared" si="29"/>
        <v>СПО</v>
      </c>
      <c r="S122" s="17" t="str">
        <f t="shared" si="29"/>
        <v>СПО</v>
      </c>
      <c r="T122" s="17" t="str">
        <f t="shared" si="29"/>
        <v>СПО</v>
      </c>
      <c r="U122" s="17" t="str">
        <f t="shared" si="29"/>
        <v>СПО</v>
      </c>
      <c r="V122" s="8" t="s">
        <v>101</v>
      </c>
      <c r="W122" s="10">
        <f t="shared" si="16"/>
        <v>0</v>
      </c>
      <c r="X122" s="10">
        <f t="shared" si="17"/>
        <v>0</v>
      </c>
      <c r="Y122" s="10">
        <f t="shared" si="18"/>
        <v>20</v>
      </c>
      <c r="Z122" s="10">
        <f t="shared" si="19"/>
        <v>0</v>
      </c>
    </row>
    <row r="123" spans="1:26" ht="12.75">
      <c r="A123" s="5" t="s">
        <v>102</v>
      </c>
      <c r="B123" s="17" t="str">
        <f t="shared" si="13"/>
        <v>СПО</v>
      </c>
      <c r="C123" s="17" t="str">
        <f aca="true" t="shared" si="30" ref="C123:U123">IF(C107&lt;-14,"УНО",IF(C107&lt;0,"СНО",IF(C107&lt;15,"СПО","УПО")))</f>
        <v>СПО</v>
      </c>
      <c r="D123" s="17" t="str">
        <f t="shared" si="30"/>
        <v>СПО</v>
      </c>
      <c r="E123" s="17" t="str">
        <f t="shared" si="30"/>
        <v>СПО</v>
      </c>
      <c r="F123" s="17" t="str">
        <f t="shared" si="30"/>
        <v>СПО</v>
      </c>
      <c r="G123" s="17" t="str">
        <f t="shared" si="30"/>
        <v>СПО</v>
      </c>
      <c r="H123" s="17" t="str">
        <f t="shared" si="30"/>
        <v>СПО</v>
      </c>
      <c r="I123" s="17" t="str">
        <f t="shared" si="30"/>
        <v>СПО</v>
      </c>
      <c r="J123" s="17" t="str">
        <f t="shared" si="30"/>
        <v>СПО</v>
      </c>
      <c r="K123" s="17" t="str">
        <f t="shared" si="30"/>
        <v>СПО</v>
      </c>
      <c r="L123" s="17" t="str">
        <f t="shared" si="30"/>
        <v>СПО</v>
      </c>
      <c r="M123" s="17" t="str">
        <f t="shared" si="30"/>
        <v>СПО</v>
      </c>
      <c r="N123" s="17" t="str">
        <f t="shared" si="30"/>
        <v>СПО</v>
      </c>
      <c r="O123" s="17" t="str">
        <f t="shared" si="30"/>
        <v>СПО</v>
      </c>
      <c r="P123" s="17" t="str">
        <f t="shared" si="30"/>
        <v>СПО</v>
      </c>
      <c r="Q123" s="17" t="str">
        <f t="shared" si="30"/>
        <v>СПО</v>
      </c>
      <c r="R123" s="17" t="str">
        <f t="shared" si="30"/>
        <v>СПО</v>
      </c>
      <c r="S123" s="17" t="str">
        <f t="shared" si="30"/>
        <v>СПО</v>
      </c>
      <c r="T123" s="17" t="str">
        <f t="shared" si="30"/>
        <v>СПО</v>
      </c>
      <c r="U123" s="17" t="str">
        <f t="shared" si="30"/>
        <v>СПО</v>
      </c>
      <c r="V123" s="5" t="s">
        <v>102</v>
      </c>
      <c r="W123" s="10">
        <f t="shared" si="16"/>
        <v>0</v>
      </c>
      <c r="X123" s="10">
        <f t="shared" si="17"/>
        <v>0</v>
      </c>
      <c r="Y123" s="10">
        <f t="shared" si="18"/>
        <v>20</v>
      </c>
      <c r="Z123" s="10">
        <f t="shared" si="19"/>
        <v>0</v>
      </c>
    </row>
  </sheetData>
  <mergeCells count="1">
    <mergeCell ref="W108:X10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Филипповская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nt00</dc:creator>
  <cp:keywords/>
  <dc:description/>
  <cp:lastModifiedBy>VIR2Al</cp:lastModifiedBy>
  <dcterms:created xsi:type="dcterms:W3CDTF">2016-10-20T02:49:12Z</dcterms:created>
  <dcterms:modified xsi:type="dcterms:W3CDTF">2016-12-10T11:08:28Z</dcterms:modified>
  <cp:category/>
  <cp:version/>
  <cp:contentType/>
  <cp:contentStatus/>
</cp:coreProperties>
</file>